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55" windowHeight="7935"/>
  </bookViews>
  <sheets>
    <sheet name="Voucher" sheetId="1" r:id="rId1"/>
    <sheet name="Mileage Worksheet" sheetId="3" r:id="rId2"/>
  </sheets>
  <definedNames>
    <definedName name="_xlnm.Print_Area" localSheetId="1">'Mileage Worksheet'!$A$1:$O$47</definedName>
  </definedNames>
  <calcPr calcId="125725"/>
</workbook>
</file>

<file path=xl/calcChain.xml><?xml version="1.0" encoding="utf-8"?>
<calcChain xmlns="http://schemas.openxmlformats.org/spreadsheetml/2006/main">
  <c r="J19" i="1"/>
  <c r="L2" i="3"/>
  <c r="K1"/>
  <c r="O1"/>
  <c r="M1"/>
  <c r="M36"/>
  <c r="D19" i="1" s="1"/>
  <c r="N36" i="3"/>
  <c r="H19" i="1" s="1"/>
  <c r="M38" i="3" l="1"/>
  <c r="J21" i="1" l="1"/>
  <c r="O36" i="3" l="1"/>
  <c r="F32" i="1" s="1"/>
  <c r="M6" i="3" l="1"/>
  <c r="O3"/>
  <c r="L3"/>
  <c r="G6"/>
  <c r="G3"/>
  <c r="G2"/>
  <c r="G1"/>
  <c r="B45" i="1"/>
  <c r="C63" l="1"/>
  <c r="C61"/>
  <c r="C59"/>
  <c r="D59" s="1"/>
  <c r="C58"/>
  <c r="D58" s="1"/>
  <c r="D60" l="1"/>
  <c r="J37"/>
  <c r="J35"/>
  <c r="J27"/>
  <c r="H63"/>
  <c r="H62" l="1"/>
  <c r="H60"/>
  <c r="D63" s="1"/>
  <c r="H61"/>
  <c r="D61" s="1"/>
  <c r="D62" s="1"/>
  <c r="D64" l="1"/>
  <c r="J24" s="1"/>
  <c r="J40" s="1"/>
</calcChain>
</file>

<file path=xl/sharedStrings.xml><?xml version="1.0" encoding="utf-8"?>
<sst xmlns="http://schemas.openxmlformats.org/spreadsheetml/2006/main" count="170" uniqueCount="140">
  <si>
    <t>Agency Business Unit 485</t>
  </si>
  <si>
    <t>Substitute OSF Form 19</t>
  </si>
  <si>
    <t>Northeastern State University</t>
  </si>
  <si>
    <t>State of Oklahoma Travel Reimbursement Voucher</t>
  </si>
  <si>
    <t>Point of Origin</t>
  </si>
  <si>
    <t>Destination</t>
  </si>
  <si>
    <t>Name:</t>
  </si>
  <si>
    <t>Employee ID:</t>
  </si>
  <si>
    <t xml:space="preserve">Official Duty Station: </t>
  </si>
  <si>
    <t xml:space="preserve">State Official or Employee: </t>
  </si>
  <si>
    <t>Detailed Nature of Business:</t>
  </si>
  <si>
    <t xml:space="preserve">From: </t>
  </si>
  <si>
    <t xml:space="preserve">To: </t>
  </si>
  <si>
    <t>Date of Departure:</t>
  </si>
  <si>
    <t xml:space="preserve">Hour: </t>
  </si>
  <si>
    <t xml:space="preserve">Date of Return: </t>
  </si>
  <si>
    <t>Total Days:</t>
  </si>
  <si>
    <t>Total Hours:</t>
  </si>
  <si>
    <t>Contact &amp; Travel Information</t>
  </si>
  <si>
    <t>Registration Payment Method</t>
  </si>
  <si>
    <t>NSU's Travel Procedures website</t>
  </si>
  <si>
    <t xml:space="preserve">Instructions on </t>
  </si>
  <si>
    <t>Number of meals included in registration</t>
  </si>
  <si>
    <t>http://www.okladot.state.ok.us/</t>
  </si>
  <si>
    <t>If mileage is being claimed please use</t>
  </si>
  <si>
    <t>Lodging</t>
  </si>
  <si>
    <t xml:space="preserve">If lodging is being claimed please use </t>
  </si>
  <si>
    <t>http://www.gsa.gov/</t>
  </si>
  <si>
    <t>Attach agenda with designated lodging</t>
  </si>
  <si>
    <t>Tolls</t>
  </si>
  <si>
    <t>Parking</t>
  </si>
  <si>
    <t>Business-Related Phone Calls</t>
  </si>
  <si>
    <t>Other Expenses with Receipts</t>
  </si>
  <si>
    <t>Signature of Traveler</t>
  </si>
  <si>
    <t>Account Sponsor</t>
  </si>
  <si>
    <t>Agency Approving Officer</t>
  </si>
  <si>
    <t>Date</t>
  </si>
  <si>
    <t>Assignment</t>
  </si>
  <si>
    <t>I hereby assign this claim to:</t>
  </si>
  <si>
    <t>and authorize the State Treasurer</t>
  </si>
  <si>
    <t xml:space="preserve">to issue payment to the said </t>
  </si>
  <si>
    <t>assignee</t>
  </si>
  <si>
    <t>Claimant Signature, Date</t>
  </si>
  <si>
    <t>Complete this form after returning from trip.  Submit all applicable documentation &amp; receipts to the NSU Travel Office</t>
  </si>
  <si>
    <t xml:space="preserve"> in Administration 125.  Expenses claimed must comply with state &amp; federal regulations.</t>
  </si>
  <si>
    <t>Mileage</t>
  </si>
  <si>
    <t>Per Diem</t>
  </si>
  <si>
    <t>Title</t>
  </si>
  <si>
    <t>Director of Business Affairs</t>
  </si>
  <si>
    <t>Traveler can claim expenses up to 24 hrs (domestic) and 48 hrs (International) before &amp; after to allow for travel times</t>
  </si>
  <si>
    <t>Airfare</t>
  </si>
  <si>
    <t>Local Transportation</t>
  </si>
  <si>
    <t>Out-of-State</t>
  </si>
  <si>
    <t>Lodging / Miscellaneous / Local Trans</t>
  </si>
  <si>
    <t xml:space="preserve">Miscellaneous  </t>
  </si>
  <si>
    <r>
      <t>Transportation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(Taxi,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Rental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Car,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Shuttle,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etc)</t>
    </r>
    <r>
      <rPr>
        <sz val="8"/>
        <color theme="1"/>
        <rFont val="Arial"/>
        <family val="2"/>
      </rPr>
      <t xml:space="preserve"> </t>
    </r>
  </si>
  <si>
    <t>Per Diem Rate</t>
  </si>
  <si>
    <t>Days</t>
  </si>
  <si>
    <t>Hours</t>
  </si>
  <si>
    <t xml:space="preserve">Number of Meals Included </t>
  </si>
  <si>
    <t>in Registration</t>
  </si>
  <si>
    <t>Per Diem Total</t>
  </si>
  <si>
    <t>x</t>
  </si>
  <si>
    <t>+</t>
  </si>
  <si>
    <t>-</t>
  </si>
  <si>
    <t>Time</t>
  </si>
  <si>
    <t xml:space="preserve">Day </t>
  </si>
  <si>
    <t>0-3 hrs</t>
  </si>
  <si>
    <t>over 3 to 9 hrs</t>
  </si>
  <si>
    <t>over 9-15 hrs</t>
  </si>
  <si>
    <t>over 15-21 hrs</t>
  </si>
  <si>
    <t>Over 21 hrs</t>
  </si>
  <si>
    <t xml:space="preserve">   Yes</t>
  </si>
  <si>
    <t xml:space="preserve">    No</t>
  </si>
  <si>
    <t>License Plate Number</t>
  </si>
  <si>
    <t>Map Mileage Claimed</t>
  </si>
  <si>
    <t>Vicinity Mileage Claimed</t>
  </si>
  <si>
    <t>Claimed for Reimbursement</t>
  </si>
  <si>
    <t xml:space="preserve">      No Registration</t>
  </si>
  <si>
    <t xml:space="preserve">          Direct paid by NSU, </t>
  </si>
  <si>
    <t>(List PO #)</t>
  </si>
  <si>
    <t xml:space="preserve">      No Lodging</t>
  </si>
  <si>
    <t xml:space="preserve">      No Airfare</t>
  </si>
  <si>
    <r>
      <t>Please checkmark applicable Travel:</t>
    </r>
    <r>
      <rPr>
        <sz val="11"/>
        <color theme="1"/>
        <rFont val="Arial"/>
        <family val="2"/>
      </rPr>
      <t xml:space="preserve"> </t>
    </r>
  </si>
  <si>
    <t>Out-Of State</t>
  </si>
  <si>
    <t xml:space="preserve">In-State </t>
  </si>
  <si>
    <t xml:space="preserve">    </t>
  </si>
  <si>
    <t>Home Address:</t>
  </si>
  <si>
    <t>I,</t>
  </si>
  <si>
    <t>In-State</t>
  </si>
  <si>
    <t xml:space="preserve">, by signing here do under penalty </t>
  </si>
  <si>
    <t xml:space="preserve">any attachments are true and correct to the best of my knowledge </t>
  </si>
  <si>
    <t>and belief.</t>
  </si>
  <si>
    <t xml:space="preserve">I hereby approve this claim for payment and certify it complies with the </t>
  </si>
  <si>
    <t>travel laws of the state.</t>
  </si>
  <si>
    <t>Prepared By</t>
  </si>
  <si>
    <t>Extension</t>
  </si>
  <si>
    <t>0</t>
  </si>
  <si>
    <t>Remarks:</t>
  </si>
  <si>
    <t>Is car government owned?</t>
  </si>
  <si>
    <t>Duty Station:</t>
  </si>
  <si>
    <t>Prepared By:</t>
  </si>
  <si>
    <t>Ext:</t>
  </si>
  <si>
    <t>Use with the Travel Voucher</t>
  </si>
  <si>
    <t>State Employee:</t>
  </si>
  <si>
    <t>Yes</t>
  </si>
  <si>
    <t>No</t>
  </si>
  <si>
    <t>Is car government owed?</t>
  </si>
  <si>
    <t xml:space="preserve">Address: </t>
  </si>
  <si>
    <t>License Plate Number:</t>
  </si>
  <si>
    <t xml:space="preserve"> Date</t>
  </si>
  <si>
    <t>Travel</t>
  </si>
  <si>
    <t>Miles</t>
  </si>
  <si>
    <t>Purpose of Trip</t>
  </si>
  <si>
    <t>From</t>
  </si>
  <si>
    <t>To</t>
  </si>
  <si>
    <t>Map</t>
  </si>
  <si>
    <t>Vicinity</t>
  </si>
  <si>
    <t>Total Map</t>
  </si>
  <si>
    <t>Total Vicinity</t>
  </si>
  <si>
    <t>File all travel reports within</t>
  </si>
  <si>
    <t>Total Mileage</t>
  </si>
  <si>
    <t>reimbursement.</t>
  </si>
  <si>
    <t>Attach receipts where applicable.</t>
  </si>
  <si>
    <t>By signing, Account Sponsor certifies that funds are available to cover expenses.</t>
  </si>
  <si>
    <t>If the traveler is the account sponsor, the supervisor's signature is required.</t>
  </si>
  <si>
    <t>Mileage Worksheet</t>
  </si>
  <si>
    <t>Total Claim Amount (cannot exceed total approved on Out-of-State Travel Preapproval Request)</t>
  </si>
  <si>
    <t>Trip Total</t>
  </si>
  <si>
    <t>30 days of travel for prompt</t>
  </si>
  <si>
    <t>Revised 6/11</t>
  </si>
  <si>
    <t>Account Sponsor                                                                                               Date</t>
  </si>
  <si>
    <t xml:space="preserve">Please enter time in military hours.  For example 4:30pm should be </t>
  </si>
  <si>
    <t>entered as 16:30.</t>
  </si>
  <si>
    <t xml:space="preserve">of perjury, declare that the information contained in this document and </t>
  </si>
  <si>
    <t>Banner ID</t>
  </si>
  <si>
    <t xml:space="preserve">Department: </t>
  </si>
  <si>
    <t>Fund</t>
  </si>
  <si>
    <t>Org</t>
  </si>
  <si>
    <t>Program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</si>
</sst>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[$-409]h:mm\ AM/PM;@"/>
  </numFmts>
  <fonts count="2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8"/>
      <color theme="1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310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Fill="1"/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/>
    <xf numFmtId="0" fontId="6" fillId="0" borderId="0" xfId="1" applyBorder="1" applyAlignment="1" applyProtection="1">
      <alignment vertical="top"/>
    </xf>
    <xf numFmtId="0" fontId="7" fillId="0" borderId="0" xfId="1" applyFont="1" applyBorder="1" applyAlignment="1" applyProtection="1">
      <alignment vertical="center"/>
    </xf>
    <xf numFmtId="0" fontId="7" fillId="0" borderId="0" xfId="1" applyFont="1" applyAlignment="1" applyProtection="1">
      <alignment vertical="center"/>
    </xf>
    <xf numFmtId="164" fontId="1" fillId="0" borderId="0" xfId="0" applyNumberFormat="1" applyFont="1" applyFill="1"/>
    <xf numFmtId="0" fontId="4" fillId="0" borderId="9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0" xfId="0" applyFont="1" applyFill="1"/>
    <xf numFmtId="49" fontId="9" fillId="0" borderId="0" xfId="0" applyNumberFormat="1" applyFont="1" applyFill="1"/>
    <xf numFmtId="164" fontId="4" fillId="0" borderId="0" xfId="0" applyNumberFormat="1" applyFont="1" applyFill="1" applyBorder="1"/>
    <xf numFmtId="0" fontId="8" fillId="0" borderId="0" xfId="0" applyFont="1"/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12" fillId="2" borderId="0" xfId="2" applyFont="1" applyFill="1" applyBorder="1"/>
    <xf numFmtId="2" fontId="12" fillId="2" borderId="12" xfId="2" applyNumberFormat="1" applyFont="1" applyFill="1" applyBorder="1"/>
    <xf numFmtId="0" fontId="4" fillId="2" borderId="2" xfId="0" applyFont="1" applyFill="1" applyBorder="1"/>
    <xf numFmtId="0" fontId="4" fillId="2" borderId="20" xfId="0" applyFont="1" applyFill="1" applyBorder="1"/>
    <xf numFmtId="164" fontId="4" fillId="2" borderId="14" xfId="0" applyNumberFormat="1" applyFont="1" applyFill="1" applyBorder="1"/>
    <xf numFmtId="0" fontId="4" fillId="2" borderId="14" xfId="0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4" fillId="2" borderId="23" xfId="0" applyFont="1" applyFill="1" applyBorder="1"/>
    <xf numFmtId="0" fontId="4" fillId="2" borderId="18" xfId="0" applyFont="1" applyFill="1" applyBorder="1"/>
    <xf numFmtId="0" fontId="4" fillId="2" borderId="0" xfId="0" applyFont="1" applyFill="1" applyBorder="1"/>
    <xf numFmtId="0" fontId="4" fillId="2" borderId="24" xfId="0" applyFont="1" applyFill="1" applyBorder="1"/>
    <xf numFmtId="0" fontId="4" fillId="2" borderId="19" xfId="0" applyFont="1" applyFill="1" applyBorder="1"/>
    <xf numFmtId="0" fontId="4" fillId="2" borderId="15" xfId="0" applyFont="1" applyFill="1" applyBorder="1"/>
    <xf numFmtId="0" fontId="4" fillId="2" borderId="17" xfId="0" applyFont="1" applyFill="1" applyBorder="1"/>
    <xf numFmtId="164" fontId="12" fillId="2" borderId="16" xfId="2" applyNumberFormat="1" applyFont="1" applyFill="1" applyBorder="1"/>
    <xf numFmtId="0" fontId="11" fillId="0" borderId="0" xfId="2" applyFont="1" applyFill="1" applyBorder="1" applyAlignment="1" applyProtection="1">
      <alignment horizontal="center" wrapText="1"/>
    </xf>
    <xf numFmtId="164" fontId="1" fillId="0" borderId="0" xfId="0" applyNumberFormat="1" applyFont="1" applyFill="1" applyBorder="1"/>
    <xf numFmtId="0" fontId="1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/>
    <xf numFmtId="0" fontId="4" fillId="0" borderId="0" xfId="0" applyFont="1" applyAlignment="1">
      <alignment horizontal="right" vertical="center"/>
    </xf>
    <xf numFmtId="0" fontId="7" fillId="0" borderId="0" xfId="1" applyFont="1" applyAlignment="1" applyProtection="1">
      <alignment vertical="center"/>
    </xf>
    <xf numFmtId="0" fontId="1" fillId="0" borderId="9" xfId="0" applyFont="1" applyBorder="1"/>
    <xf numFmtId="164" fontId="1" fillId="0" borderId="2" xfId="0" applyNumberFormat="1" applyFont="1" applyBorder="1"/>
    <xf numFmtId="164" fontId="1" fillId="0" borderId="2" xfId="0" applyNumberFormat="1" applyFont="1" applyFill="1" applyBorder="1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/>
    <xf numFmtId="0" fontId="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14" fillId="0" borderId="0" xfId="0" applyFont="1" applyAlignment="1">
      <alignment horizontal="center"/>
    </xf>
    <xf numFmtId="0" fontId="1" fillId="0" borderId="1" xfId="0" applyFont="1" applyFill="1" applyBorder="1"/>
    <xf numFmtId="0" fontId="14" fillId="0" borderId="9" xfId="0" applyFont="1" applyFill="1" applyBorder="1"/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>
      <alignment horizontal="right"/>
    </xf>
    <xf numFmtId="0" fontId="1" fillId="0" borderId="2" xfId="0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2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/>
    <xf numFmtId="164" fontId="13" fillId="0" borderId="0" xfId="2" applyNumberFormat="1" applyFont="1" applyFill="1" applyBorder="1" applyAlignment="1" applyProtection="1"/>
    <xf numFmtId="0" fontId="1" fillId="0" borderId="0" xfId="0" applyFont="1"/>
    <xf numFmtId="0" fontId="4" fillId="0" borderId="0" xfId="0" applyFont="1"/>
    <xf numFmtId="0" fontId="1" fillId="0" borderId="0" xfId="0" applyFont="1"/>
    <xf numFmtId="0" fontId="4" fillId="0" borderId="0" xfId="0" applyFont="1"/>
    <xf numFmtId="0" fontId="4" fillId="0" borderId="2" xfId="0" applyFont="1" applyBorder="1"/>
    <xf numFmtId="0" fontId="1" fillId="0" borderId="2" xfId="0" applyFont="1" applyBorder="1"/>
    <xf numFmtId="0" fontId="1" fillId="0" borderId="0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1" fillId="0" borderId="9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44" fontId="1" fillId="2" borderId="0" xfId="5" applyFont="1" applyFill="1"/>
    <xf numFmtId="44" fontId="1" fillId="2" borderId="0" xfId="5" applyFont="1" applyFill="1" applyBorder="1" applyAlignment="1">
      <alignment vertical="top"/>
    </xf>
    <xf numFmtId="44" fontId="4" fillId="2" borderId="14" xfId="5" applyFont="1" applyFill="1" applyBorder="1"/>
    <xf numFmtId="44" fontId="4" fillId="2" borderId="2" xfId="5" applyFont="1" applyFill="1" applyBorder="1"/>
    <xf numFmtId="44" fontId="4" fillId="2" borderId="0" xfId="5" applyFont="1" applyFill="1" applyBorder="1"/>
    <xf numFmtId="44" fontId="4" fillId="2" borderId="15" xfId="5" applyFont="1" applyFill="1" applyBorder="1"/>
    <xf numFmtId="2" fontId="12" fillId="2" borderId="12" xfId="2" quotePrefix="1" applyNumberFormat="1" applyFont="1" applyFill="1" applyBorder="1" applyAlignment="1">
      <alignment horizontal="right"/>
    </xf>
    <xf numFmtId="0" fontId="12" fillId="2" borderId="16" xfId="2" quotePrefix="1" applyFont="1" applyFill="1" applyBorder="1"/>
    <xf numFmtId="44" fontId="1" fillId="2" borderId="2" xfId="5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17" fillId="0" borderId="0" xfId="0" applyFont="1"/>
    <xf numFmtId="0" fontId="1" fillId="4" borderId="0" xfId="0" applyFont="1" applyFill="1" applyBorder="1"/>
    <xf numFmtId="0" fontId="9" fillId="3" borderId="5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/>
    <xf numFmtId="0" fontId="9" fillId="3" borderId="1" xfId="0" applyFont="1" applyFill="1" applyBorder="1" applyAlignment="1" applyProtection="1">
      <alignment horizontal="left"/>
    </xf>
    <xf numFmtId="0" fontId="9" fillId="3" borderId="0" xfId="0" applyFont="1" applyFill="1" applyProtection="1"/>
    <xf numFmtId="0" fontId="9" fillId="3" borderId="10" xfId="0" applyFont="1" applyFill="1" applyBorder="1" applyProtection="1"/>
    <xf numFmtId="0" fontId="0" fillId="3" borderId="0" xfId="0" applyFont="1" applyFill="1" applyBorder="1" applyAlignment="1" applyProtection="1"/>
    <xf numFmtId="0" fontId="9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right"/>
    </xf>
    <xf numFmtId="0" fontId="9" fillId="3" borderId="10" xfId="0" applyFont="1" applyFill="1" applyBorder="1" applyAlignment="1" applyProtection="1"/>
    <xf numFmtId="0" fontId="1" fillId="4" borderId="0" xfId="0" applyFont="1" applyFill="1" applyAlignment="1" applyProtection="1">
      <alignment horizontal="left"/>
    </xf>
    <xf numFmtId="0" fontId="1" fillId="4" borderId="0" xfId="0" applyFont="1" applyFill="1" applyBorder="1" applyProtection="1"/>
    <xf numFmtId="0" fontId="1" fillId="3" borderId="0" xfId="0" applyFont="1" applyFill="1" applyBorder="1" applyProtection="1"/>
    <xf numFmtId="0" fontId="9" fillId="3" borderId="0" xfId="0" applyFont="1" applyFill="1" applyBorder="1" applyProtection="1"/>
    <xf numFmtId="0" fontId="9" fillId="3" borderId="6" xfId="0" applyFont="1" applyFill="1" applyBorder="1" applyProtection="1"/>
    <xf numFmtId="0" fontId="1" fillId="3" borderId="0" xfId="0" applyFont="1" applyFill="1" applyProtection="1"/>
    <xf numFmtId="0" fontId="1" fillId="4" borderId="6" xfId="0" applyFont="1" applyFill="1" applyBorder="1" applyProtection="1"/>
    <xf numFmtId="0" fontId="9" fillId="3" borderId="0" xfId="0" applyFont="1" applyFill="1" applyBorder="1" applyAlignment="1" applyProtection="1"/>
    <xf numFmtId="0" fontId="9" fillId="3" borderId="6" xfId="0" applyFont="1" applyFill="1" applyBorder="1" applyAlignment="1" applyProtection="1"/>
    <xf numFmtId="0" fontId="9" fillId="3" borderId="10" xfId="0" applyFont="1" applyFill="1" applyBorder="1" applyAlignment="1" applyProtection="1">
      <alignment horizontal="left"/>
    </xf>
    <xf numFmtId="0" fontId="9" fillId="3" borderId="2" xfId="0" applyFont="1" applyFill="1" applyBorder="1" applyProtection="1"/>
    <xf numFmtId="0" fontId="1" fillId="3" borderId="0" xfId="0" applyFont="1" applyFill="1" applyBorder="1" applyAlignment="1" applyProtection="1">
      <alignment horizontal="left"/>
    </xf>
    <xf numFmtId="0" fontId="9" fillId="3" borderId="2" xfId="0" applyFont="1" applyFill="1" applyBorder="1" applyAlignment="1" applyProtection="1">
      <alignment horizontal="center"/>
    </xf>
    <xf numFmtId="0" fontId="9" fillId="3" borderId="11" xfId="0" applyFont="1" applyFill="1" applyBorder="1" applyProtection="1"/>
    <xf numFmtId="0" fontId="9" fillId="3" borderId="8" xfId="0" applyFont="1" applyFill="1" applyBorder="1" applyProtection="1"/>
    <xf numFmtId="0" fontId="9" fillId="3" borderId="7" xfId="0" applyFont="1" applyFill="1" applyBorder="1" applyAlignment="1" applyProtection="1">
      <alignment horizontal="center"/>
    </xf>
    <xf numFmtId="0" fontId="9" fillId="3" borderId="13" xfId="0" applyFont="1" applyFill="1" applyBorder="1" applyAlignment="1" applyProtection="1">
      <alignment horizontal="center" wrapText="1"/>
    </xf>
    <xf numFmtId="0" fontId="9" fillId="3" borderId="0" xfId="0" applyFont="1" applyFill="1" applyBorder="1" applyAlignment="1" applyProtection="1">
      <alignment horizontal="center" wrapText="1"/>
    </xf>
    <xf numFmtId="0" fontId="9" fillId="3" borderId="12" xfId="0" applyFont="1" applyFill="1" applyBorder="1" applyAlignment="1" applyProtection="1">
      <alignment horizontal="center" wrapText="1"/>
    </xf>
    <xf numFmtId="165" fontId="9" fillId="3" borderId="10" xfId="0" applyNumberFormat="1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0" fontId="9" fillId="3" borderId="0" xfId="0" applyNumberFormat="1" applyFont="1" applyFill="1" applyBorder="1" applyAlignment="1" applyProtection="1">
      <alignment horizontal="center"/>
    </xf>
    <xf numFmtId="0" fontId="9" fillId="3" borderId="0" xfId="0" applyNumberFormat="1" applyFont="1" applyFill="1" applyBorder="1" applyAlignment="1" applyProtection="1">
      <alignment horizontal="center" wrapText="1"/>
    </xf>
    <xf numFmtId="37" fontId="9" fillId="3" borderId="0" xfId="0" applyNumberFormat="1" applyFont="1" applyFill="1" applyBorder="1" applyAlignment="1" applyProtection="1">
      <alignment horizontal="center" wrapText="1"/>
    </xf>
    <xf numFmtId="0" fontId="9" fillId="3" borderId="0" xfId="0" applyFont="1" applyFill="1" applyAlignment="1" applyProtection="1">
      <alignment horizontal="center"/>
    </xf>
    <xf numFmtId="0" fontId="9" fillId="3" borderId="6" xfId="0" applyFont="1" applyFill="1" applyBorder="1" applyAlignment="1" applyProtection="1">
      <alignment horizontal="center" wrapText="1"/>
    </xf>
    <xf numFmtId="0" fontId="9" fillId="3" borderId="10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/>
    <xf numFmtId="165" fontId="9" fillId="3" borderId="5" xfId="0" applyNumberFormat="1" applyFont="1" applyFill="1" applyBorder="1" applyAlignment="1" applyProtection="1">
      <alignment horizontal="left"/>
    </xf>
    <xf numFmtId="0" fontId="9" fillId="3" borderId="1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right"/>
    </xf>
    <xf numFmtId="165" fontId="9" fillId="3" borderId="9" xfId="0" applyNumberFormat="1" applyFont="1" applyFill="1" applyBorder="1" applyAlignment="1" applyProtection="1">
      <alignment horizontal="left"/>
    </xf>
    <xf numFmtId="0" fontId="9" fillId="3" borderId="11" xfId="0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left"/>
    </xf>
    <xf numFmtId="165" fontId="9" fillId="3" borderId="0" xfId="0" applyNumberFormat="1" applyFont="1" applyFill="1" applyAlignment="1" applyProtection="1">
      <alignment horizontal="left"/>
    </xf>
    <xf numFmtId="165" fontId="9" fillId="3" borderId="0" xfId="0" applyNumberFormat="1" applyFont="1" applyFill="1" applyProtection="1"/>
    <xf numFmtId="0" fontId="1" fillId="4" borderId="0" xfId="0" applyFont="1" applyFill="1"/>
    <xf numFmtId="0" fontId="14" fillId="4" borderId="10" xfId="0" applyFont="1" applyFill="1" applyBorder="1"/>
    <xf numFmtId="0" fontId="14" fillId="4" borderId="0" xfId="0" applyFont="1" applyFill="1"/>
    <xf numFmtId="0" fontId="14" fillId="4" borderId="0" xfId="0" applyFont="1" applyFill="1" applyAlignment="1">
      <alignment horizontal="right"/>
    </xf>
    <xf numFmtId="0" fontId="4" fillId="4" borderId="5" xfId="0" applyFont="1" applyFill="1" applyBorder="1" applyAlignment="1">
      <alignment horizontal="left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Protection="1">
      <protection locked="0"/>
    </xf>
    <xf numFmtId="1" fontId="1" fillId="4" borderId="2" xfId="0" quotePrefix="1" applyNumberFormat="1" applyFont="1" applyFill="1" applyBorder="1" applyProtection="1">
      <protection locked="0"/>
    </xf>
    <xf numFmtId="164" fontId="1" fillId="4" borderId="2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alignment horizontal="right"/>
      <protection locked="0"/>
    </xf>
    <xf numFmtId="0" fontId="1" fillId="4" borderId="0" xfId="0" applyFont="1" applyFill="1" applyProtection="1"/>
    <xf numFmtId="164" fontId="1" fillId="4" borderId="4" xfId="0" applyNumberFormat="1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44" fontId="18" fillId="3" borderId="8" xfId="5" applyFont="1" applyFill="1" applyBorder="1" applyAlignment="1" applyProtection="1">
      <alignment horizontal="center" wrapText="1"/>
    </xf>
    <xf numFmtId="0" fontId="1" fillId="4" borderId="2" xfId="0" applyFont="1" applyFill="1" applyBorder="1" applyProtection="1"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4" borderId="2" xfId="0" applyFont="1" applyFill="1" applyBorder="1" applyProtection="1">
      <protection locked="0"/>
    </xf>
    <xf numFmtId="14" fontId="5" fillId="4" borderId="2" xfId="0" applyNumberFormat="1" applyFont="1" applyFill="1" applyBorder="1" applyProtection="1">
      <protection locked="0"/>
    </xf>
    <xf numFmtId="0" fontId="9" fillId="3" borderId="0" xfId="0" applyFont="1" applyFill="1" applyAlignment="1" applyProtection="1">
      <alignment horizontal="right"/>
    </xf>
    <xf numFmtId="165" fontId="21" fillId="4" borderId="7" xfId="0" applyNumberFormat="1" applyFont="1" applyFill="1" applyBorder="1" applyAlignment="1" applyProtection="1">
      <alignment horizontal="left"/>
      <protection locked="0"/>
    </xf>
    <xf numFmtId="0" fontId="21" fillId="4" borderId="26" xfId="0" applyNumberFormat="1" applyFont="1" applyFill="1" applyBorder="1" applyAlignment="1" applyProtection="1">
      <alignment horizontal="center"/>
      <protection locked="0"/>
    </xf>
    <xf numFmtId="0" fontId="21" fillId="4" borderId="4" xfId="0" applyNumberFormat="1" applyFont="1" applyFill="1" applyBorder="1" applyAlignment="1" applyProtection="1">
      <alignment horizontal="center"/>
      <protection locked="0"/>
    </xf>
    <xf numFmtId="44" fontId="21" fillId="4" borderId="3" xfId="5" applyFont="1" applyFill="1" applyBorder="1" applyAlignment="1" applyProtection="1">
      <alignment horizontal="center"/>
      <protection locked="0"/>
    </xf>
    <xf numFmtId="0" fontId="21" fillId="3" borderId="0" xfId="0" applyFont="1" applyFill="1" applyProtection="1"/>
    <xf numFmtId="44" fontId="21" fillId="4" borderId="7" xfId="4" applyFont="1" applyFill="1" applyBorder="1" applyAlignment="1" applyProtection="1">
      <alignment horizontal="center"/>
      <protection locked="0"/>
    </xf>
    <xf numFmtId="0" fontId="21" fillId="4" borderId="3" xfId="0" applyNumberFormat="1" applyFont="1" applyFill="1" applyBorder="1" applyAlignment="1" applyProtection="1">
      <alignment horizontal="center"/>
      <protection locked="0"/>
    </xf>
    <xf numFmtId="0" fontId="21" fillId="4" borderId="25" xfId="0" applyNumberFormat="1" applyFont="1" applyFill="1" applyBorder="1" applyAlignment="1" applyProtection="1">
      <alignment horizontal="center"/>
      <protection locked="0"/>
    </xf>
    <xf numFmtId="165" fontId="21" fillId="4" borderId="3" xfId="0" applyNumberFormat="1" applyFont="1" applyFill="1" applyBorder="1" applyAlignment="1" applyProtection="1">
      <alignment horizontal="left"/>
      <protection locked="0"/>
    </xf>
    <xf numFmtId="44" fontId="21" fillId="4" borderId="3" xfId="4" applyFont="1" applyFill="1" applyBorder="1" applyAlignment="1" applyProtection="1">
      <alignment horizontal="center"/>
      <protection locked="0"/>
    </xf>
    <xf numFmtId="165" fontId="21" fillId="4" borderId="5" xfId="0" applyNumberFormat="1" applyFont="1" applyFill="1" applyBorder="1" applyAlignment="1" applyProtection="1">
      <alignment horizontal="left"/>
      <protection locked="0"/>
    </xf>
    <xf numFmtId="0" fontId="21" fillId="4" borderId="1" xfId="0" applyNumberFormat="1" applyFont="1" applyFill="1" applyBorder="1" applyAlignment="1" applyProtection="1">
      <alignment horizontal="center"/>
      <protection locked="0"/>
    </xf>
    <xf numFmtId="0" fontId="21" fillId="4" borderId="5" xfId="0" applyNumberFormat="1" applyFont="1" applyFill="1" applyBorder="1" applyAlignment="1" applyProtection="1">
      <alignment horizontal="center"/>
      <protection locked="0"/>
    </xf>
    <xf numFmtId="165" fontId="21" fillId="4" borderId="25" xfId="0" applyNumberFormat="1" applyFont="1" applyFill="1" applyBorder="1" applyAlignment="1" applyProtection="1">
      <alignment horizontal="left"/>
      <protection locked="0"/>
    </xf>
    <xf numFmtId="166" fontId="1" fillId="4" borderId="2" xfId="0" applyNumberFormat="1" applyFont="1" applyFill="1" applyBorder="1" applyAlignment="1" applyProtection="1">
      <alignment horizontal="right"/>
      <protection locked="0"/>
    </xf>
    <xf numFmtId="166" fontId="1" fillId="4" borderId="4" xfId="0" applyNumberFormat="1" applyFont="1" applyFill="1" applyBorder="1" applyAlignment="1" applyProtection="1">
      <alignment horizontal="right"/>
      <protection locked="0"/>
    </xf>
    <xf numFmtId="165" fontId="1" fillId="4" borderId="2" xfId="0" applyNumberFormat="1" applyFont="1" applyFill="1" applyBorder="1" applyAlignment="1" applyProtection="1">
      <alignment horizontal="right"/>
      <protection locked="0"/>
    </xf>
    <xf numFmtId="165" fontId="1" fillId="4" borderId="4" xfId="0" applyNumberFormat="1" applyFont="1" applyFill="1" applyBorder="1" applyAlignment="1" applyProtection="1">
      <alignment horizontal="right"/>
      <protection locked="0"/>
    </xf>
    <xf numFmtId="0" fontId="22" fillId="0" borderId="27" xfId="0" applyFont="1" applyBorder="1"/>
    <xf numFmtId="44" fontId="22" fillId="0" borderId="28" xfId="5" applyFont="1" applyBorder="1"/>
    <xf numFmtId="1" fontId="1" fillId="2" borderId="2" xfId="0" quotePrefix="1" applyNumberFormat="1" applyFont="1" applyFill="1" applyBorder="1" applyProtection="1"/>
    <xf numFmtId="164" fontId="1" fillId="2" borderId="2" xfId="0" applyNumberFormat="1" applyFont="1" applyFill="1" applyBorder="1" applyProtection="1"/>
    <xf numFmtId="39" fontId="4" fillId="2" borderId="2" xfId="5" applyNumberFormat="1" applyFont="1" applyFill="1" applyBorder="1"/>
    <xf numFmtId="0" fontId="1" fillId="4" borderId="2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1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/>
    </xf>
    <xf numFmtId="0" fontId="9" fillId="0" borderId="6" xfId="0" applyFont="1" applyFill="1" applyBorder="1" applyProtection="1"/>
    <xf numFmtId="0" fontId="9" fillId="0" borderId="11" xfId="0" applyFont="1" applyFill="1" applyBorder="1" applyAlignment="1" applyProtection="1">
      <alignment horizontal="left"/>
    </xf>
    <xf numFmtId="1" fontId="9" fillId="0" borderId="4" xfId="0" applyNumberFormat="1" applyFont="1" applyFill="1" applyBorder="1" applyAlignment="1" applyProtection="1">
      <alignment horizontal="left"/>
    </xf>
    <xf numFmtId="0" fontId="1" fillId="4" borderId="2" xfId="0" applyFont="1" applyFill="1" applyBorder="1" applyProtection="1">
      <protection locked="0"/>
    </xf>
    <xf numFmtId="0" fontId="9" fillId="4" borderId="4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5" fillId="0" borderId="7" xfId="0" applyFont="1" applyBorder="1" applyAlignment="1">
      <alignment vertical="center" textRotation="90"/>
    </xf>
    <xf numFmtId="0" fontId="5" fillId="0" borderId="12" xfId="0" applyFont="1" applyBorder="1" applyAlignment="1">
      <alignment vertical="center" textRotation="90"/>
    </xf>
    <xf numFmtId="0" fontId="5" fillId="0" borderId="13" xfId="0" applyFont="1" applyBorder="1" applyAlignment="1">
      <alignment vertical="center" textRotation="90"/>
    </xf>
    <xf numFmtId="0" fontId="1" fillId="4" borderId="2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49" fontId="1" fillId="4" borderId="4" xfId="0" applyNumberFormat="1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1" fillId="0" borderId="3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2" xfId="0" applyFont="1" applyBorder="1" applyAlignment="1"/>
    <xf numFmtId="0" fontId="5" fillId="4" borderId="2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4" fillId="4" borderId="8" xfId="0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0" fontId="1" fillId="0" borderId="7" xfId="0" applyFont="1" applyBorder="1" applyAlignment="1">
      <alignment horizontal="center" vertical="center" textRotation="90" shrinkToFit="1"/>
    </xf>
    <xf numFmtId="0" fontId="1" fillId="0" borderId="12" xfId="0" applyFont="1" applyBorder="1" applyAlignment="1">
      <alignment horizontal="center" vertical="center" textRotation="90" shrinkToFit="1"/>
    </xf>
    <xf numFmtId="0" fontId="1" fillId="0" borderId="10" xfId="0" applyFont="1" applyBorder="1" applyAlignment="1">
      <alignment horizontal="center" vertical="center" textRotation="90" shrinkToFit="1"/>
    </xf>
    <xf numFmtId="0" fontId="1" fillId="0" borderId="13" xfId="0" applyFont="1" applyBorder="1" applyAlignment="1">
      <alignment horizontal="center" vertical="center" textRotation="90" shrinkToFi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top"/>
    </xf>
    <xf numFmtId="0" fontId="9" fillId="3" borderId="9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/>
    </xf>
    <xf numFmtId="0" fontId="9" fillId="3" borderId="5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left"/>
    </xf>
    <xf numFmtId="0" fontId="0" fillId="0" borderId="2" xfId="0" applyFont="1" applyFill="1" applyBorder="1" applyAlignment="1" applyProtection="1">
      <alignment horizontal="left"/>
    </xf>
    <xf numFmtId="0" fontId="20" fillId="3" borderId="10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20" fillId="3" borderId="6" xfId="0" applyFont="1" applyFill="1" applyBorder="1" applyAlignment="1" applyProtection="1">
      <alignment horizontal="center"/>
    </xf>
    <xf numFmtId="0" fontId="21" fillId="3" borderId="10" xfId="0" applyFont="1" applyFill="1" applyBorder="1" applyAlignment="1" applyProtection="1">
      <alignment horizontal="center"/>
    </xf>
    <xf numFmtId="0" fontId="21" fillId="3" borderId="0" xfId="0" applyFont="1" applyFill="1" applyBorder="1" applyAlignment="1" applyProtection="1">
      <alignment horizontal="center"/>
    </xf>
    <xf numFmtId="0" fontId="21" fillId="3" borderId="6" xfId="0" applyFont="1" applyFill="1" applyBorder="1" applyAlignment="1" applyProtection="1">
      <alignment horizontal="center"/>
    </xf>
    <xf numFmtId="49" fontId="9" fillId="0" borderId="2" xfId="0" applyNumberFormat="1" applyFont="1" applyFill="1" applyBorder="1" applyAlignment="1" applyProtection="1">
      <alignment horizontal="left"/>
    </xf>
    <xf numFmtId="0" fontId="9" fillId="0" borderId="11" xfId="0" applyFont="1" applyFill="1" applyBorder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" fontId="9" fillId="0" borderId="2" xfId="0" applyNumberFormat="1" applyFont="1" applyFill="1" applyBorder="1" applyAlignment="1" applyProtection="1">
      <alignment horizontal="left"/>
    </xf>
    <xf numFmtId="0" fontId="9" fillId="3" borderId="10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/>
    <xf numFmtId="0" fontId="9" fillId="3" borderId="2" xfId="0" applyFont="1" applyFill="1" applyBorder="1" applyAlignment="1" applyProtection="1"/>
    <xf numFmtId="0" fontId="9" fillId="3" borderId="11" xfId="0" applyFont="1" applyFill="1" applyBorder="1" applyAlignment="1" applyProtection="1"/>
    <xf numFmtId="0" fontId="9" fillId="3" borderId="7" xfId="0" applyFont="1" applyFill="1" applyBorder="1" applyAlignment="1" applyProtection="1">
      <alignment horizontal="center"/>
    </xf>
    <xf numFmtId="0" fontId="9" fillId="3" borderId="13" xfId="0" applyFont="1" applyFill="1" applyBorder="1" applyAlignment="1" applyProtection="1">
      <alignment horizontal="center"/>
    </xf>
    <xf numFmtId="0" fontId="9" fillId="3" borderId="5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/>
    </xf>
    <xf numFmtId="0" fontId="19" fillId="0" borderId="9" xfId="0" applyFont="1" applyBorder="1" applyAlignment="1" applyProtection="1">
      <alignment horizontal="center"/>
    </xf>
    <xf numFmtId="0" fontId="19" fillId="0" borderId="2" xfId="0" applyFont="1" applyBorder="1" applyAlignment="1" applyProtection="1">
      <alignment horizontal="center"/>
    </xf>
    <xf numFmtId="0" fontId="19" fillId="0" borderId="11" xfId="0" applyFont="1" applyBorder="1" applyAlignment="1" applyProtection="1">
      <alignment horizontal="center"/>
    </xf>
    <xf numFmtId="1" fontId="18" fillId="3" borderId="25" xfId="0" applyNumberFormat="1" applyFont="1" applyFill="1" applyBorder="1" applyAlignment="1" applyProtection="1">
      <alignment horizontal="center" wrapText="1"/>
    </xf>
    <xf numFmtId="1" fontId="18" fillId="3" borderId="26" xfId="0" applyNumberFormat="1" applyFont="1" applyFill="1" applyBorder="1" applyAlignment="1" applyProtection="1">
      <alignment horizontal="center" wrapText="1"/>
    </xf>
    <xf numFmtId="0" fontId="18" fillId="3" borderId="0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4" xfId="0" applyFont="1" applyFill="1" applyBorder="1" applyAlignment="1" applyProtection="1">
      <alignment horizontal="center" vertical="center"/>
      <protection locked="0"/>
    </xf>
    <xf numFmtId="0" fontId="21" fillId="4" borderId="26" xfId="0" applyFont="1" applyFill="1" applyBorder="1" applyAlignment="1" applyProtection="1">
      <alignment horizontal="center" vertical="center"/>
      <protection locked="0"/>
    </xf>
    <xf numFmtId="0" fontId="21" fillId="4" borderId="25" xfId="0" applyFont="1" applyFill="1" applyBorder="1" applyAlignment="1" applyProtection="1">
      <alignment horizontal="center"/>
      <protection locked="0"/>
    </xf>
    <xf numFmtId="0" fontId="21" fillId="4" borderId="4" xfId="0" applyFont="1" applyFill="1" applyBorder="1" applyAlignment="1" applyProtection="1">
      <alignment horizontal="center"/>
      <protection locked="0"/>
    </xf>
    <xf numFmtId="0" fontId="21" fillId="4" borderId="26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left"/>
    </xf>
    <xf numFmtId="0" fontId="9" fillId="3" borderId="1" xfId="0" applyFont="1" applyFill="1" applyBorder="1" applyAlignment="1" applyProtection="1">
      <alignment horizontal="left"/>
    </xf>
    <xf numFmtId="0" fontId="9" fillId="3" borderId="8" xfId="0" applyFont="1" applyFill="1" applyBorder="1" applyAlignment="1" applyProtection="1">
      <alignment horizontal="left"/>
    </xf>
    <xf numFmtId="0" fontId="9" fillId="3" borderId="0" xfId="0" applyNumberFormat="1" applyFont="1" applyFill="1" applyBorder="1" applyAlignment="1" applyProtection="1">
      <alignment horizontal="center" wrapText="1"/>
    </xf>
    <xf numFmtId="0" fontId="9" fillId="3" borderId="2" xfId="0" applyFont="1" applyFill="1" applyBorder="1" applyAlignment="1" applyProtection="1">
      <alignment horizontal="center"/>
    </xf>
  </cellXfs>
  <cellStyles count="6">
    <cellStyle name="Comma 2" xfId="3"/>
    <cellStyle name="Currency" xfId="5" builtinId="4"/>
    <cellStyle name="Currency 2" xfId="4"/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s.nsuok.edu/LinkClick.aspx?fileticket=nPQNYLWAW9k%3d&amp;tabid=1686" TargetMode="External"/><Relationship Id="rId2" Type="http://schemas.openxmlformats.org/officeDocument/2006/relationships/hyperlink" Target="http://www.gsa.gov/portal/category/21287" TargetMode="External"/><Relationship Id="rId1" Type="http://schemas.openxmlformats.org/officeDocument/2006/relationships/hyperlink" Target="http://www.okladot.state.ok.us/hqdiv/p-r-div/howfar/okmile.ht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5"/>
  <sheetViews>
    <sheetView showGridLines="0" showZeros="0" tabSelected="1" view="pageLayout" topLeftCell="A3" zoomScaleNormal="100" workbookViewId="0">
      <selection activeCell="J19" sqref="J19"/>
    </sheetView>
  </sheetViews>
  <sheetFormatPr defaultColWidth="7.7109375" defaultRowHeight="14.25"/>
  <cols>
    <col min="1" max="1" width="2.85546875" style="1" customWidth="1"/>
    <col min="2" max="2" width="11" style="1" customWidth="1"/>
    <col min="3" max="3" width="11.28515625" style="1" customWidth="1"/>
    <col min="4" max="4" width="11.42578125" style="1" customWidth="1"/>
    <col min="5" max="5" width="9.7109375" style="1" customWidth="1"/>
    <col min="6" max="6" width="12.28515625" style="1" customWidth="1"/>
    <col min="7" max="7" width="12" style="1" customWidth="1"/>
    <col min="8" max="8" width="9" style="1" bestFit="1" customWidth="1"/>
    <col min="9" max="9" width="14.42578125" style="1" customWidth="1"/>
    <col min="10" max="10" width="10.7109375" style="1" customWidth="1"/>
    <col min="11" max="11" width="5.28515625" style="1" customWidth="1"/>
    <col min="12" max="12" width="9.5703125" style="1" bestFit="1" customWidth="1"/>
    <col min="13" max="16384" width="7.7109375" style="1"/>
  </cols>
  <sheetData>
    <row r="1" spans="1:11" ht="15" customHeight="1">
      <c r="A1" s="232" t="s">
        <v>0</v>
      </c>
      <c r="B1" s="232"/>
      <c r="C1" s="232"/>
      <c r="D1" s="232"/>
      <c r="F1" s="6"/>
      <c r="H1" s="232" t="s">
        <v>1</v>
      </c>
      <c r="I1" s="232"/>
      <c r="J1" s="232"/>
    </row>
    <row r="2" spans="1:11" ht="15">
      <c r="B2" s="230" t="s">
        <v>2</v>
      </c>
      <c r="C2" s="230"/>
      <c r="D2" s="230"/>
      <c r="E2" s="230"/>
      <c r="F2" s="230"/>
      <c r="G2" s="230"/>
      <c r="H2" s="230"/>
      <c r="I2" s="230"/>
      <c r="J2" s="5"/>
    </row>
    <row r="3" spans="1:11">
      <c r="B3" s="231" t="s">
        <v>3</v>
      </c>
      <c r="C3" s="231"/>
      <c r="D3" s="231"/>
      <c r="E3" s="231"/>
      <c r="F3" s="231"/>
      <c r="G3" s="231"/>
      <c r="H3" s="231"/>
      <c r="I3" s="231"/>
      <c r="J3" s="6" t="s">
        <v>135</v>
      </c>
    </row>
    <row r="4" spans="1:11" ht="15">
      <c r="A4" s="70"/>
      <c r="B4" s="72" t="s">
        <v>83</v>
      </c>
      <c r="C4" s="70"/>
      <c r="D4" s="70"/>
      <c r="E4" s="70"/>
      <c r="F4" s="71" t="s">
        <v>84</v>
      </c>
      <c r="G4" s="165"/>
      <c r="H4" s="71" t="s">
        <v>85</v>
      </c>
      <c r="I4" s="117" t="s">
        <v>86</v>
      </c>
      <c r="J4" s="226"/>
      <c r="K4" s="70"/>
    </row>
    <row r="5" spans="1:11">
      <c r="B5" s="240" t="s">
        <v>43</v>
      </c>
      <c r="C5" s="240"/>
      <c r="D5" s="240"/>
      <c r="E5" s="240"/>
      <c r="F5" s="240"/>
      <c r="G5" s="240"/>
      <c r="H5" s="240"/>
      <c r="I5" s="240"/>
      <c r="J5" s="240"/>
    </row>
    <row r="6" spans="1:11">
      <c r="B6" s="241" t="s">
        <v>44</v>
      </c>
      <c r="C6" s="241"/>
      <c r="D6" s="241"/>
      <c r="E6" s="241"/>
      <c r="F6" s="241"/>
      <c r="G6" s="241"/>
      <c r="H6" s="241"/>
      <c r="I6" s="241"/>
      <c r="J6" s="241"/>
    </row>
    <row r="7" spans="1:11">
      <c r="A7" s="234" t="s">
        <v>18</v>
      </c>
      <c r="B7" s="1" t="s">
        <v>6</v>
      </c>
      <c r="C7" s="238"/>
      <c r="D7" s="238"/>
      <c r="E7" s="238"/>
      <c r="F7" s="238"/>
      <c r="H7" s="62" t="s">
        <v>7</v>
      </c>
      <c r="I7" s="242"/>
      <c r="J7" s="242"/>
    </row>
    <row r="8" spans="1:11">
      <c r="A8" s="235"/>
      <c r="B8" s="1" t="s">
        <v>8</v>
      </c>
      <c r="D8" s="238"/>
      <c r="E8" s="238"/>
      <c r="F8" s="63"/>
      <c r="H8" s="59" t="s">
        <v>9</v>
      </c>
      <c r="I8" s="165" t="s">
        <v>72</v>
      </c>
      <c r="J8" s="117" t="s">
        <v>73</v>
      </c>
      <c r="K8" s="44">
        <v>2131</v>
      </c>
    </row>
    <row r="9" spans="1:11">
      <c r="A9" s="235"/>
      <c r="B9" s="248" t="s">
        <v>87</v>
      </c>
      <c r="C9" s="249"/>
      <c r="D9" s="237"/>
      <c r="E9" s="237"/>
      <c r="F9" s="237"/>
      <c r="G9" s="237"/>
      <c r="H9" s="237"/>
      <c r="I9" s="237"/>
      <c r="J9" s="237"/>
    </row>
    <row r="10" spans="1:11">
      <c r="A10" s="235"/>
      <c r="B10" s="87" t="s">
        <v>136</v>
      </c>
      <c r="C10" s="237"/>
      <c r="D10" s="237"/>
      <c r="E10" s="87" t="s">
        <v>137</v>
      </c>
      <c r="F10" s="225"/>
      <c r="G10" s="87" t="s">
        <v>138</v>
      </c>
      <c r="H10" s="209"/>
      <c r="I10" s="87" t="s">
        <v>139</v>
      </c>
      <c r="J10" s="224"/>
    </row>
    <row r="11" spans="1:11">
      <c r="A11" s="235"/>
      <c r="B11" s="1" t="s">
        <v>10</v>
      </c>
      <c r="E11" s="208"/>
      <c r="F11" s="208"/>
      <c r="G11" s="208"/>
      <c r="H11" s="208"/>
      <c r="I11" s="208"/>
      <c r="J11" s="208"/>
    </row>
    <row r="12" spans="1:11">
      <c r="A12" s="235"/>
      <c r="B12" s="1" t="s">
        <v>11</v>
      </c>
      <c r="C12" s="237"/>
      <c r="D12" s="237"/>
      <c r="E12" s="237"/>
      <c r="F12" s="237"/>
      <c r="G12" s="1" t="s">
        <v>12</v>
      </c>
      <c r="H12" s="238"/>
      <c r="I12" s="238"/>
      <c r="J12" s="238"/>
    </row>
    <row r="13" spans="1:11" ht="12" customHeight="1">
      <c r="A13" s="235"/>
      <c r="B13" s="4"/>
      <c r="C13" s="239" t="s">
        <v>4</v>
      </c>
      <c r="D13" s="239"/>
      <c r="E13" s="239"/>
      <c r="F13" s="239"/>
      <c r="H13" s="239" t="s">
        <v>5</v>
      </c>
      <c r="I13" s="239"/>
      <c r="J13" s="239"/>
    </row>
    <row r="14" spans="1:11">
      <c r="A14" s="235"/>
      <c r="B14" s="1" t="s">
        <v>13</v>
      </c>
      <c r="D14" s="201"/>
      <c r="E14" s="1" t="s">
        <v>14</v>
      </c>
      <c r="F14" s="199"/>
      <c r="G14" s="4" t="s">
        <v>132</v>
      </c>
    </row>
    <row r="15" spans="1:11">
      <c r="A15" s="235"/>
      <c r="B15" s="1" t="s">
        <v>15</v>
      </c>
      <c r="D15" s="202"/>
      <c r="E15" s="1" t="s">
        <v>14</v>
      </c>
      <c r="F15" s="200"/>
      <c r="G15" s="58" t="s">
        <v>133</v>
      </c>
      <c r="H15" s="8"/>
    </row>
    <row r="16" spans="1:11" ht="24" customHeight="1">
      <c r="A16" s="236"/>
      <c r="B16" s="3" t="s">
        <v>16</v>
      </c>
      <c r="C16" s="170"/>
      <c r="D16" s="3" t="s">
        <v>17</v>
      </c>
      <c r="E16" s="170"/>
      <c r="F16" s="233" t="s">
        <v>49</v>
      </c>
      <c r="G16" s="233"/>
      <c r="H16" s="233"/>
      <c r="I16" s="233"/>
      <c r="J16" s="233"/>
    </row>
    <row r="17" spans="1:14" ht="15">
      <c r="A17" s="244"/>
      <c r="B17" s="11" t="s">
        <v>45</v>
      </c>
      <c r="D17" s="243" t="s">
        <v>24</v>
      </c>
      <c r="E17" s="243"/>
      <c r="F17" s="243"/>
      <c r="G17" s="13" t="s">
        <v>23</v>
      </c>
      <c r="H17" s="12"/>
      <c r="I17" s="12"/>
      <c r="J17" s="10"/>
      <c r="L17" s="103" t="s">
        <v>52</v>
      </c>
    </row>
    <row r="18" spans="1:14">
      <c r="A18" s="244"/>
      <c r="B18" s="87" t="s">
        <v>99</v>
      </c>
      <c r="D18" s="165" t="s">
        <v>72</v>
      </c>
      <c r="E18" s="117" t="s">
        <v>73</v>
      </c>
      <c r="F18" s="61"/>
      <c r="G18" s="61" t="s">
        <v>74</v>
      </c>
      <c r="H18" s="172"/>
      <c r="J18" s="10"/>
      <c r="K18" s="103" t="s">
        <v>89</v>
      </c>
      <c r="L18" s="80">
        <v>2121</v>
      </c>
      <c r="M18" s="81"/>
    </row>
    <row r="19" spans="1:14">
      <c r="A19" s="244"/>
      <c r="B19" s="55" t="s">
        <v>75</v>
      </c>
      <c r="C19" s="7"/>
      <c r="D19" s="205">
        <f>'Mileage Worksheet'!M36</f>
        <v>0</v>
      </c>
      <c r="G19" s="62" t="s">
        <v>76</v>
      </c>
      <c r="H19" s="205">
        <f>'Mileage Worksheet'!N36</f>
        <v>0</v>
      </c>
      <c r="I19" s="24"/>
      <c r="J19" s="104">
        <f>($D$19+$H$19)*0.555</f>
        <v>0</v>
      </c>
      <c r="K19" s="80">
        <v>2111</v>
      </c>
      <c r="L19" s="80"/>
      <c r="M19" s="81"/>
    </row>
    <row r="20" spans="1:14" ht="15">
      <c r="A20" s="244"/>
      <c r="B20" s="11" t="s">
        <v>50</v>
      </c>
      <c r="C20" s="7"/>
      <c r="D20" s="19"/>
      <c r="I20" s="24"/>
      <c r="J20" s="15"/>
      <c r="K20" s="80"/>
      <c r="L20" s="80">
        <v>2122</v>
      </c>
      <c r="M20" s="81"/>
    </row>
    <row r="21" spans="1:14">
      <c r="A21" s="244"/>
      <c r="B21" s="166" t="s">
        <v>82</v>
      </c>
      <c r="C21" s="175"/>
      <c r="D21" s="167" t="s">
        <v>77</v>
      </c>
      <c r="E21" s="165"/>
      <c r="F21" s="171"/>
      <c r="G21" s="165"/>
      <c r="H21" s="168" t="s">
        <v>79</v>
      </c>
      <c r="I21" s="171"/>
      <c r="J21" s="105">
        <f>F21</f>
        <v>0</v>
      </c>
      <c r="K21" s="80"/>
      <c r="L21" s="80"/>
      <c r="M21" s="81"/>
    </row>
    <row r="22" spans="1:14">
      <c r="A22" s="244"/>
      <c r="B22" s="69"/>
      <c r="C22" s="76"/>
      <c r="D22" s="77"/>
      <c r="E22" s="76"/>
      <c r="F22" s="76"/>
      <c r="G22" s="76"/>
      <c r="H22" s="78"/>
      <c r="I22" s="79" t="s">
        <v>80</v>
      </c>
      <c r="J22" s="74"/>
      <c r="K22" s="80"/>
      <c r="L22" s="80"/>
      <c r="M22" s="81"/>
    </row>
    <row r="23" spans="1:14" ht="17.25" customHeight="1">
      <c r="A23" s="245" t="s">
        <v>46</v>
      </c>
      <c r="B23" s="49" t="s">
        <v>46</v>
      </c>
      <c r="C23" s="43"/>
      <c r="D23" s="50" t="s">
        <v>21</v>
      </c>
      <c r="E23" s="51" t="s">
        <v>20</v>
      </c>
      <c r="F23" s="47"/>
      <c r="G23" s="48"/>
      <c r="H23" s="48"/>
      <c r="I23" s="48"/>
      <c r="J23" s="46"/>
      <c r="K23" s="80"/>
      <c r="L23" s="80">
        <v>2123</v>
      </c>
      <c r="M23" s="81"/>
    </row>
    <row r="24" spans="1:14" ht="18.75" customHeight="1">
      <c r="A24" s="246"/>
      <c r="B24" s="87" t="s">
        <v>56</v>
      </c>
      <c r="C24" s="43"/>
      <c r="D24" s="43"/>
      <c r="E24" s="43"/>
      <c r="F24" s="173"/>
      <c r="G24" s="43"/>
      <c r="H24" s="43"/>
      <c r="I24" s="43"/>
      <c r="J24" s="104">
        <f>D64</f>
        <v>0</v>
      </c>
      <c r="K24" s="80">
        <v>2112</v>
      </c>
      <c r="L24" s="80"/>
      <c r="M24" s="81"/>
    </row>
    <row r="25" spans="1:14" ht="18.75" customHeight="1">
      <c r="A25" s="247"/>
      <c r="B25" s="52" t="s">
        <v>22</v>
      </c>
      <c r="C25" s="45"/>
      <c r="D25" s="45"/>
      <c r="E25" s="45"/>
      <c r="F25" s="174"/>
      <c r="G25" s="53"/>
      <c r="H25" s="45"/>
      <c r="I25" s="45"/>
      <c r="J25" s="54"/>
      <c r="K25" s="80"/>
      <c r="L25" s="80"/>
      <c r="M25" s="81"/>
    </row>
    <row r="26" spans="1:14" ht="15">
      <c r="A26" s="257" t="s">
        <v>53</v>
      </c>
      <c r="B26" s="11" t="s">
        <v>51</v>
      </c>
      <c r="K26" s="80"/>
      <c r="L26" s="80">
        <v>2124</v>
      </c>
      <c r="M26" s="81"/>
    </row>
    <row r="27" spans="1:14">
      <c r="A27" s="258"/>
      <c r="B27" s="94" t="s">
        <v>55</v>
      </c>
      <c r="C27" s="90"/>
      <c r="D27" s="90"/>
      <c r="E27" s="54"/>
      <c r="F27" s="179"/>
      <c r="G27" s="90"/>
      <c r="H27" s="54"/>
      <c r="I27" s="90"/>
      <c r="J27" s="112">
        <f>F27</f>
        <v>0</v>
      </c>
      <c r="K27" s="80">
        <v>2113</v>
      </c>
      <c r="L27" s="80"/>
      <c r="M27" s="81"/>
    </row>
    <row r="28" spans="1:14" ht="15">
      <c r="A28" s="258"/>
      <c r="B28" s="11" t="s">
        <v>54</v>
      </c>
      <c r="E28" s="20"/>
      <c r="F28" s="17"/>
      <c r="G28" s="17"/>
      <c r="H28" s="15"/>
      <c r="K28" s="80"/>
      <c r="L28" s="80"/>
      <c r="M28" s="81"/>
    </row>
    <row r="29" spans="1:14">
      <c r="A29" s="258"/>
      <c r="B29" s="1" t="s">
        <v>19</v>
      </c>
      <c r="E29" s="20"/>
      <c r="F29" s="17"/>
      <c r="G29" s="17"/>
      <c r="H29" s="15"/>
      <c r="K29" s="80"/>
      <c r="L29" s="80"/>
      <c r="M29" s="81"/>
    </row>
    <row r="30" spans="1:14">
      <c r="A30" s="259"/>
      <c r="B30" s="166" t="s">
        <v>78</v>
      </c>
      <c r="C30" s="165"/>
      <c r="D30" s="167" t="s">
        <v>77</v>
      </c>
      <c r="E30" s="165"/>
      <c r="F30" s="171"/>
      <c r="G30" s="165"/>
      <c r="H30" s="168" t="s">
        <v>79</v>
      </c>
      <c r="I30" s="171"/>
      <c r="J30" s="42"/>
      <c r="K30" s="80"/>
      <c r="L30" s="80"/>
      <c r="M30" s="102"/>
      <c r="N30" s="56"/>
    </row>
    <row r="31" spans="1:14" s="56" customFormat="1">
      <c r="A31" s="259"/>
      <c r="B31" s="64"/>
      <c r="D31" s="65"/>
      <c r="F31" s="60"/>
      <c r="H31" s="66"/>
      <c r="I31" s="67" t="s">
        <v>80</v>
      </c>
      <c r="J31" s="42"/>
      <c r="K31" s="80"/>
      <c r="L31" s="80"/>
      <c r="M31" s="81"/>
      <c r="N31" s="1"/>
    </row>
    <row r="32" spans="1:14">
      <c r="A32" s="258"/>
      <c r="B32" s="1" t="s">
        <v>29</v>
      </c>
      <c r="C32" s="18"/>
      <c r="D32" s="15"/>
      <c r="F32" s="206">
        <f>'Mileage Worksheet'!O36</f>
        <v>0</v>
      </c>
      <c r="G32" s="7"/>
      <c r="H32" s="15"/>
      <c r="K32" s="80"/>
      <c r="L32" s="80"/>
      <c r="M32" s="81"/>
    </row>
    <row r="33" spans="1:14">
      <c r="A33" s="258"/>
      <c r="B33" s="1" t="s">
        <v>30</v>
      </c>
      <c r="C33" s="18"/>
      <c r="D33" s="15"/>
      <c r="F33" s="176"/>
      <c r="G33" s="7"/>
      <c r="H33" s="15"/>
      <c r="I33" s="22"/>
      <c r="K33" s="80"/>
      <c r="L33" s="80"/>
      <c r="M33" s="81"/>
    </row>
    <row r="34" spans="1:14">
      <c r="A34" s="258"/>
      <c r="B34" s="1" t="s">
        <v>31</v>
      </c>
      <c r="C34" s="15"/>
      <c r="F34" s="176"/>
      <c r="G34" s="18"/>
      <c r="H34" s="15"/>
      <c r="I34" s="23"/>
      <c r="J34" s="15"/>
      <c r="K34" s="80"/>
      <c r="L34" s="80">
        <v>2125</v>
      </c>
      <c r="M34" s="81"/>
    </row>
    <row r="35" spans="1:14">
      <c r="A35" s="258"/>
      <c r="B35" s="94" t="s">
        <v>32</v>
      </c>
      <c r="C35" s="54"/>
      <c r="D35" s="90"/>
      <c r="E35" s="90"/>
      <c r="F35" s="173"/>
      <c r="G35" s="113"/>
      <c r="H35" s="54"/>
      <c r="I35" s="114"/>
      <c r="J35" s="112">
        <f>F30+F32+F33+F34+F35</f>
        <v>0</v>
      </c>
      <c r="K35" s="80">
        <v>2114</v>
      </c>
      <c r="L35" s="80"/>
      <c r="M35" s="81"/>
    </row>
    <row r="36" spans="1:14" ht="15">
      <c r="A36" s="258"/>
      <c r="B36" s="11" t="s">
        <v>25</v>
      </c>
      <c r="C36" s="261" t="s">
        <v>26</v>
      </c>
      <c r="D36" s="261"/>
      <c r="E36" s="261"/>
      <c r="F36" s="14" t="s">
        <v>27</v>
      </c>
      <c r="H36" s="243"/>
      <c r="I36" s="243"/>
      <c r="K36" s="80"/>
      <c r="L36" s="80">
        <v>2126</v>
      </c>
      <c r="M36" s="81"/>
    </row>
    <row r="37" spans="1:14">
      <c r="A37" s="258"/>
      <c r="B37" s="166" t="s">
        <v>81</v>
      </c>
      <c r="C37" s="165"/>
      <c r="D37" s="167" t="s">
        <v>77</v>
      </c>
      <c r="E37" s="165"/>
      <c r="F37" s="177"/>
      <c r="G37" s="165"/>
      <c r="H37" s="168" t="s">
        <v>79</v>
      </c>
      <c r="I37" s="171"/>
      <c r="J37" s="104">
        <f>F37</f>
        <v>0</v>
      </c>
      <c r="K37" s="80">
        <v>2115</v>
      </c>
      <c r="L37" s="56"/>
      <c r="M37" s="56"/>
      <c r="N37" s="56"/>
    </row>
    <row r="38" spans="1:14" s="56" customFormat="1">
      <c r="A38" s="258"/>
      <c r="B38" s="64"/>
      <c r="D38" s="65"/>
      <c r="F38" s="68"/>
      <c r="H38" s="66"/>
      <c r="I38" s="67" t="s">
        <v>80</v>
      </c>
      <c r="J38" s="57"/>
      <c r="K38" s="58"/>
      <c r="L38" s="1"/>
      <c r="M38" s="1"/>
      <c r="N38" s="1"/>
    </row>
    <row r="39" spans="1:14" ht="15" thickBot="1">
      <c r="A39" s="260"/>
      <c r="B39" s="16"/>
      <c r="C39" s="241"/>
      <c r="D39" s="241"/>
      <c r="E39" s="262"/>
      <c r="F39" s="262"/>
      <c r="G39" s="262"/>
      <c r="H39" s="9" t="s">
        <v>28</v>
      </c>
      <c r="I39" s="91"/>
      <c r="J39" s="91"/>
    </row>
    <row r="40" spans="1:14" ht="15" thickBot="1">
      <c r="A40" s="73"/>
      <c r="B40" s="21" t="s">
        <v>127</v>
      </c>
      <c r="I40" s="203" t="s">
        <v>128</v>
      </c>
      <c r="J40" s="204">
        <f>J37+J35+J27+J24+J21+J19</f>
        <v>0</v>
      </c>
    </row>
    <row r="41" spans="1:14" ht="6" customHeight="1">
      <c r="B41" s="87"/>
      <c r="C41" s="87"/>
      <c r="D41" s="87"/>
      <c r="E41" s="87"/>
      <c r="F41" s="87"/>
      <c r="G41" s="91"/>
      <c r="H41" s="87"/>
      <c r="I41" s="91"/>
    </row>
    <row r="42" spans="1:14" ht="17.25" customHeight="1">
      <c r="B42" s="180" t="s">
        <v>95</v>
      </c>
      <c r="C42" s="251"/>
      <c r="D42" s="251"/>
      <c r="E42" s="251"/>
      <c r="F42" s="181" t="s">
        <v>96</v>
      </c>
      <c r="G42" s="182"/>
      <c r="H42" s="181" t="s">
        <v>36</v>
      </c>
      <c r="I42" s="183"/>
    </row>
    <row r="43" spans="1:14" ht="11.25" customHeight="1">
      <c r="F43" s="87"/>
      <c r="G43" s="87"/>
      <c r="H43" s="87"/>
      <c r="L43" s="2"/>
      <c r="M43" s="2"/>
      <c r="N43" s="2"/>
    </row>
    <row r="44" spans="1:14" s="2" customFormat="1" ht="11.25">
      <c r="G44" s="169" t="s">
        <v>98</v>
      </c>
      <c r="H44" s="252"/>
      <c r="I44" s="252"/>
      <c r="J44" s="253"/>
    </row>
    <row r="45" spans="1:14" s="2" customFormat="1">
      <c r="A45" s="75" t="s">
        <v>88</v>
      </c>
      <c r="B45" s="250">
        <f>C7</f>
        <v>0</v>
      </c>
      <c r="C45" s="250"/>
      <c r="D45" s="88" t="s">
        <v>90</v>
      </c>
      <c r="E45" s="87"/>
      <c r="F45" s="87"/>
      <c r="G45" s="254"/>
      <c r="H45" s="255"/>
      <c r="I45" s="255"/>
      <c r="J45" s="256"/>
    </row>
    <row r="46" spans="1:14" s="2" customFormat="1">
      <c r="A46" s="1"/>
      <c r="B46" s="88" t="s">
        <v>134</v>
      </c>
      <c r="C46" s="1"/>
      <c r="D46" s="1"/>
      <c r="E46" s="1"/>
      <c r="F46" s="1"/>
      <c r="G46" s="227"/>
      <c r="H46" s="228"/>
      <c r="I46" s="228"/>
      <c r="J46" s="229"/>
    </row>
    <row r="47" spans="1:14" s="2" customFormat="1" ht="11.25" customHeight="1">
      <c r="A47" s="87"/>
      <c r="B47" s="88" t="s">
        <v>91</v>
      </c>
      <c r="C47" s="87"/>
      <c r="D47" s="87"/>
      <c r="E47" s="87"/>
      <c r="F47" s="87"/>
      <c r="G47" s="87"/>
      <c r="H47" s="87"/>
      <c r="I47" s="87"/>
      <c r="J47" s="87"/>
    </row>
    <row r="48" spans="1:14" s="2" customFormat="1" ht="11.25" customHeight="1">
      <c r="A48" s="88"/>
      <c r="B48" s="88" t="s">
        <v>92</v>
      </c>
      <c r="C48" s="88"/>
      <c r="D48" s="88"/>
      <c r="E48" s="88"/>
      <c r="F48" s="88"/>
      <c r="G48" s="73" t="s">
        <v>93</v>
      </c>
      <c r="H48" s="88"/>
      <c r="I48" s="88"/>
      <c r="J48" s="88"/>
      <c r="L48" s="1"/>
      <c r="M48" s="1"/>
      <c r="N48" s="1"/>
    </row>
    <row r="49" spans="1:14" ht="11.25" customHeight="1">
      <c r="A49" s="88"/>
      <c r="B49" s="88"/>
      <c r="C49" s="88"/>
      <c r="D49" s="88"/>
      <c r="E49" s="88"/>
      <c r="F49" s="88"/>
      <c r="G49" s="73" t="s">
        <v>94</v>
      </c>
      <c r="H49" s="88"/>
      <c r="I49" s="88"/>
      <c r="J49" s="88"/>
      <c r="L49" s="2"/>
      <c r="M49" s="2"/>
      <c r="N49" s="2"/>
    </row>
    <row r="50" spans="1:14" s="2" customFormat="1" ht="11.25" customHeight="1">
      <c r="A50" s="88"/>
      <c r="B50" s="98"/>
      <c r="C50" s="98"/>
      <c r="D50" s="98"/>
      <c r="E50" s="98"/>
      <c r="F50" s="88"/>
      <c r="G50" s="88"/>
      <c r="H50" s="88"/>
      <c r="I50" s="88"/>
      <c r="J50" s="88"/>
    </row>
    <row r="51" spans="1:14" s="2" customFormat="1" ht="11.25" customHeight="1">
      <c r="A51" s="88"/>
      <c r="B51" s="88" t="s">
        <v>33</v>
      </c>
      <c r="C51" s="88"/>
      <c r="D51" s="88"/>
      <c r="E51" s="93" t="s">
        <v>36</v>
      </c>
      <c r="F51" s="88"/>
      <c r="G51" s="98"/>
      <c r="H51" s="98"/>
      <c r="I51" s="98"/>
      <c r="J51" s="98"/>
    </row>
    <row r="52" spans="1:14" s="2" customFormat="1" ht="11.25" customHeight="1">
      <c r="A52" s="88"/>
      <c r="F52" s="88"/>
      <c r="G52" s="88" t="s">
        <v>35</v>
      </c>
      <c r="H52" s="88"/>
      <c r="I52" s="88"/>
      <c r="J52" s="93"/>
      <c r="L52" s="86"/>
    </row>
    <row r="53" spans="1:14" s="2" customFormat="1" ht="11.25" customHeight="1">
      <c r="A53" s="87"/>
      <c r="B53" s="88" t="s">
        <v>124</v>
      </c>
      <c r="C53" s="88"/>
      <c r="D53" s="88"/>
      <c r="E53" s="88"/>
      <c r="F53" s="87"/>
      <c r="G53" s="87"/>
      <c r="H53" s="87"/>
      <c r="I53" s="87"/>
      <c r="J53" s="87"/>
      <c r="K53" s="86"/>
    </row>
    <row r="54" spans="1:14" s="2" customFormat="1" ht="11.25" customHeight="1">
      <c r="A54" s="88"/>
      <c r="F54" s="88"/>
      <c r="G54" s="89" t="s">
        <v>48</v>
      </c>
      <c r="H54" s="90"/>
      <c r="I54" s="90"/>
      <c r="J54" s="90"/>
      <c r="L54" s="89"/>
    </row>
    <row r="55" spans="1:14" s="2" customFormat="1">
      <c r="A55" s="88"/>
      <c r="B55" s="98"/>
      <c r="C55" s="98"/>
      <c r="D55" s="98"/>
      <c r="E55" s="98"/>
      <c r="F55" s="88"/>
      <c r="G55" s="92" t="s">
        <v>47</v>
      </c>
      <c r="H55" s="87"/>
      <c r="I55" s="87"/>
      <c r="J55" s="115" t="s">
        <v>36</v>
      </c>
      <c r="L55" s="213"/>
      <c r="N55" s="1"/>
    </row>
    <row r="56" spans="1:14">
      <c r="B56" s="88" t="s">
        <v>34</v>
      </c>
      <c r="C56" s="88"/>
      <c r="D56" s="88"/>
      <c r="E56" s="93" t="s">
        <v>36</v>
      </c>
      <c r="G56" s="71"/>
      <c r="J56" s="211" t="s">
        <v>37</v>
      </c>
      <c r="K56" s="212"/>
      <c r="L56" s="216"/>
    </row>
    <row r="57" spans="1:14" ht="15" thickBot="1">
      <c r="B57" s="116" t="s">
        <v>125</v>
      </c>
      <c r="G57" s="71"/>
      <c r="J57" s="214" t="s">
        <v>38</v>
      </c>
      <c r="K57" s="215"/>
      <c r="L57" s="100"/>
      <c r="M57" s="82"/>
    </row>
    <row r="58" spans="1:14">
      <c r="B58" s="28" t="s">
        <v>56</v>
      </c>
      <c r="C58" s="29">
        <f>$F$24</f>
        <v>0</v>
      </c>
      <c r="D58" s="106">
        <f>C58</f>
        <v>0</v>
      </c>
      <c r="E58" s="30"/>
      <c r="F58" s="31" t="s">
        <v>65</v>
      </c>
      <c r="G58" s="32" t="s">
        <v>66</v>
      </c>
      <c r="H58" s="33" t="s">
        <v>46</v>
      </c>
      <c r="J58" s="94"/>
      <c r="K58" s="89"/>
      <c r="L58" s="218"/>
      <c r="M58" s="83"/>
    </row>
    <row r="59" spans="1:14">
      <c r="B59" s="34" t="s">
        <v>57</v>
      </c>
      <c r="C59" s="27">
        <f>$C$16</f>
        <v>0</v>
      </c>
      <c r="D59" s="207">
        <f>C59</f>
        <v>0</v>
      </c>
      <c r="E59" s="35" t="s">
        <v>62</v>
      </c>
      <c r="F59" s="25" t="s">
        <v>67</v>
      </c>
      <c r="G59" s="110" t="s">
        <v>97</v>
      </c>
      <c r="H59" s="111">
        <v>0</v>
      </c>
      <c r="J59" s="217" t="s">
        <v>39</v>
      </c>
      <c r="K59" s="210"/>
      <c r="L59" s="216"/>
      <c r="M59" s="83"/>
    </row>
    <row r="60" spans="1:14">
      <c r="B60" s="36"/>
      <c r="C60" s="35"/>
      <c r="D60" s="108">
        <f>PRODUCT(D58:D59)</f>
        <v>0</v>
      </c>
      <c r="E60" s="35"/>
      <c r="F60" s="25" t="s">
        <v>68</v>
      </c>
      <c r="G60" s="26">
        <v>0.25</v>
      </c>
      <c r="H60" s="40">
        <f>$C$58*G60</f>
        <v>0</v>
      </c>
      <c r="J60" s="214" t="s">
        <v>40</v>
      </c>
      <c r="K60" s="215"/>
      <c r="L60" s="216"/>
      <c r="M60" s="84"/>
    </row>
    <row r="61" spans="1:14">
      <c r="B61" s="34" t="s">
        <v>58</v>
      </c>
      <c r="C61" s="27">
        <f>$E$16</f>
        <v>0</v>
      </c>
      <c r="D61" s="107">
        <f>IF(C61&lt;=3,H59,IF(C61&lt;=9,H60,IF(C61&lt;=15,H61,IF(C61&lt;=21,H62,H63))))</f>
        <v>0</v>
      </c>
      <c r="E61" s="35" t="s">
        <v>63</v>
      </c>
      <c r="F61" s="25" t="s">
        <v>69</v>
      </c>
      <c r="G61" s="26">
        <v>0.5</v>
      </c>
      <c r="H61" s="40">
        <f>$C$58*G61</f>
        <v>0</v>
      </c>
      <c r="J61" s="214" t="s">
        <v>41</v>
      </c>
      <c r="K61" s="215"/>
      <c r="L61" s="101"/>
      <c r="M61" s="84"/>
    </row>
    <row r="62" spans="1:14">
      <c r="B62" s="36" t="s">
        <v>59</v>
      </c>
      <c r="C62" s="35"/>
      <c r="D62" s="108">
        <f>SUM(D60:D61)</f>
        <v>0</v>
      </c>
      <c r="E62" s="35"/>
      <c r="F62" s="25" t="s">
        <v>70</v>
      </c>
      <c r="G62" s="26">
        <v>0.75</v>
      </c>
      <c r="H62" s="40">
        <f>$C$58*G62</f>
        <v>0</v>
      </c>
      <c r="J62" s="95"/>
      <c r="K62" s="96"/>
      <c r="L62" s="100"/>
    </row>
    <row r="63" spans="1:14">
      <c r="B63" s="34" t="s">
        <v>60</v>
      </c>
      <c r="C63" s="27">
        <f>$F$25</f>
        <v>0</v>
      </c>
      <c r="D63" s="107">
        <f>PRODUCT(C63,H60)</f>
        <v>0</v>
      </c>
      <c r="E63" s="35" t="s">
        <v>64</v>
      </c>
      <c r="F63" s="25" t="s">
        <v>71</v>
      </c>
      <c r="G63" s="26">
        <v>1</v>
      </c>
      <c r="H63" s="40">
        <f>$C$58*G63</f>
        <v>0</v>
      </c>
      <c r="J63" s="99"/>
      <c r="K63" s="98"/>
      <c r="L63" s="100"/>
    </row>
    <row r="64" spans="1:14" ht="15" thickBot="1">
      <c r="B64" s="37" t="s">
        <v>61</v>
      </c>
      <c r="C64" s="38"/>
      <c r="D64" s="109">
        <f>SUM(D62-D63)</f>
        <v>0</v>
      </c>
      <c r="E64" s="38"/>
      <c r="F64" s="38"/>
      <c r="G64" s="38"/>
      <c r="H64" s="39"/>
      <c r="J64" s="97" t="s">
        <v>42</v>
      </c>
      <c r="K64" s="89"/>
      <c r="L64" s="41"/>
    </row>
    <row r="65" spans="10:11">
      <c r="J65" s="85"/>
      <c r="K65" s="85"/>
    </row>
  </sheetData>
  <sheetProtection password="D42B" sheet="1" objects="1" scenarios="1"/>
  <mergeCells count="31">
    <mergeCell ref="D17:F17"/>
    <mergeCell ref="A17:A22"/>
    <mergeCell ref="A23:A25"/>
    <mergeCell ref="B9:C9"/>
    <mergeCell ref="B45:C45"/>
    <mergeCell ref="D9:J9"/>
    <mergeCell ref="C42:E42"/>
    <mergeCell ref="H44:J44"/>
    <mergeCell ref="G45:J45"/>
    <mergeCell ref="H36:I36"/>
    <mergeCell ref="A26:A39"/>
    <mergeCell ref="C36:E36"/>
    <mergeCell ref="C39:D39"/>
    <mergeCell ref="E39:G39"/>
    <mergeCell ref="C10:D10"/>
    <mergeCell ref="G46:J46"/>
    <mergeCell ref="B2:I2"/>
    <mergeCell ref="B3:I3"/>
    <mergeCell ref="A1:D1"/>
    <mergeCell ref="F16:J16"/>
    <mergeCell ref="A7:A16"/>
    <mergeCell ref="H1:J1"/>
    <mergeCell ref="C12:F12"/>
    <mergeCell ref="H12:J12"/>
    <mergeCell ref="C13:F13"/>
    <mergeCell ref="H13:J13"/>
    <mergeCell ref="B5:J5"/>
    <mergeCell ref="B6:J6"/>
    <mergeCell ref="C7:F7"/>
    <mergeCell ref="I7:J7"/>
    <mergeCell ref="D8:E8"/>
  </mergeCells>
  <hyperlinks>
    <hyperlink ref="G17" r:id="rId1"/>
    <hyperlink ref="F36" r:id="rId2"/>
    <hyperlink ref="E23" r:id="rId3"/>
  </hyperlinks>
  <pageMargins left="0.25" right="0.25" top="0.25" bottom="0.25" header="0.3" footer="0.3"/>
  <pageSetup scale="85" orientation="portrait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6"/>
  <sheetViews>
    <sheetView showZeros="0" zoomScaleNormal="100" workbookViewId="0">
      <selection activeCell="O36" sqref="O36"/>
    </sheetView>
  </sheetViews>
  <sheetFormatPr defaultRowHeight="14.25"/>
  <cols>
    <col min="1" max="1" width="11" style="121" customWidth="1"/>
    <col min="2" max="2" width="9.140625" style="121" customWidth="1"/>
    <col min="3" max="3" width="7.140625" style="121" customWidth="1"/>
    <col min="4" max="4" width="6.42578125" style="121" customWidth="1"/>
    <col min="5" max="5" width="11.140625" style="121" customWidth="1"/>
    <col min="6" max="6" width="15.5703125" style="121" customWidth="1"/>
    <col min="7" max="7" width="11.140625" style="121" customWidth="1"/>
    <col min="8" max="8" width="12.42578125" style="121" customWidth="1"/>
    <col min="9" max="9" width="8.28515625" style="121" customWidth="1"/>
    <col min="10" max="10" width="11.5703125" style="121" customWidth="1"/>
    <col min="11" max="11" width="17.7109375" style="121" customWidth="1"/>
    <col min="12" max="12" width="14.7109375" style="121" customWidth="1"/>
    <col min="13" max="13" width="9.5703125" style="121" customWidth="1"/>
    <col min="14" max="14" width="12.140625" style="121" customWidth="1"/>
    <col min="15" max="15" width="11.42578125" style="121" customWidth="1"/>
    <col min="16" max="16384" width="9.140625" style="121"/>
  </cols>
  <sheetData>
    <row r="1" spans="1:16" ht="19.5" customHeight="1">
      <c r="A1" s="265"/>
      <c r="B1" s="266"/>
      <c r="C1" s="266"/>
      <c r="D1" s="266"/>
      <c r="E1" s="267"/>
      <c r="F1" s="118" t="s">
        <v>6</v>
      </c>
      <c r="G1" s="278">
        <f>Voucher!C7</f>
        <v>0</v>
      </c>
      <c r="H1" s="278"/>
      <c r="I1" s="119"/>
      <c r="J1" s="219" t="s">
        <v>137</v>
      </c>
      <c r="K1" s="220">
        <f>Voucher!F10</f>
        <v>0</v>
      </c>
      <c r="L1" s="219" t="s">
        <v>138</v>
      </c>
      <c r="M1" s="220">
        <f>Voucher!H10</f>
        <v>0</v>
      </c>
      <c r="N1" s="219" t="s">
        <v>139</v>
      </c>
      <c r="O1" s="221">
        <f>Voucher!J10</f>
        <v>0</v>
      </c>
    </row>
    <row r="2" spans="1:16" ht="25.5" customHeight="1">
      <c r="A2" s="270" t="s">
        <v>2</v>
      </c>
      <c r="B2" s="271"/>
      <c r="C2" s="271"/>
      <c r="D2" s="271"/>
      <c r="E2" s="272"/>
      <c r="F2" s="122" t="s">
        <v>7</v>
      </c>
      <c r="G2" s="223">
        <f>Voucher!I7</f>
        <v>0</v>
      </c>
      <c r="H2" s="119"/>
      <c r="I2" s="123"/>
      <c r="K2" s="87" t="s">
        <v>136</v>
      </c>
      <c r="L2" s="268">
        <f>Voucher!C10</f>
        <v>0</v>
      </c>
      <c r="M2" s="268"/>
      <c r="N2" s="268"/>
      <c r="O2" s="277"/>
    </row>
    <row r="3" spans="1:16" ht="16.5" customHeight="1">
      <c r="A3" s="273" t="s">
        <v>126</v>
      </c>
      <c r="B3" s="274"/>
      <c r="C3" s="274"/>
      <c r="D3" s="274"/>
      <c r="E3" s="275"/>
      <c r="F3" s="122" t="s">
        <v>100</v>
      </c>
      <c r="G3" s="279">
        <f>Voucher!D8</f>
        <v>0</v>
      </c>
      <c r="H3" s="279"/>
      <c r="I3" s="125"/>
      <c r="K3" s="124" t="s">
        <v>101</v>
      </c>
      <c r="L3" s="268">
        <f>Voucher!C42</f>
        <v>0</v>
      </c>
      <c r="M3" s="269"/>
      <c r="N3" s="126" t="s">
        <v>102</v>
      </c>
      <c r="O3" s="222">
        <f>Voucher!G42</f>
        <v>0</v>
      </c>
    </row>
    <row r="4" spans="1:16">
      <c r="A4" s="280" t="s">
        <v>103</v>
      </c>
      <c r="B4" s="281"/>
      <c r="C4" s="281"/>
      <c r="D4" s="281"/>
      <c r="E4" s="282"/>
      <c r="F4" s="127" t="s">
        <v>104</v>
      </c>
      <c r="G4" s="128" t="s">
        <v>105</v>
      </c>
      <c r="H4" s="129" t="s">
        <v>106</v>
      </c>
      <c r="I4" s="130"/>
      <c r="L4" s="131"/>
      <c r="M4" s="131"/>
      <c r="N4" s="131"/>
      <c r="O4" s="132"/>
    </row>
    <row r="5" spans="1:16" ht="15" customHeight="1">
      <c r="A5" s="280" t="s">
        <v>1</v>
      </c>
      <c r="B5" s="281"/>
      <c r="C5" s="281"/>
      <c r="D5" s="281"/>
      <c r="E5" s="282"/>
      <c r="I5" s="124"/>
      <c r="K5" s="133" t="s">
        <v>107</v>
      </c>
      <c r="L5" s="131"/>
      <c r="M5" s="131"/>
      <c r="N5" s="129" t="s">
        <v>72</v>
      </c>
      <c r="O5" s="134" t="s">
        <v>106</v>
      </c>
    </row>
    <row r="6" spans="1:16" ht="15.75" customHeight="1">
      <c r="A6" s="127"/>
      <c r="B6" s="135"/>
      <c r="C6" s="135"/>
      <c r="D6" s="135"/>
      <c r="E6" s="136"/>
      <c r="F6" s="137" t="s">
        <v>108</v>
      </c>
      <c r="G6" s="268">
        <f>Voucher!D9</f>
        <v>0</v>
      </c>
      <c r="H6" s="268"/>
      <c r="I6" s="268"/>
      <c r="J6" s="268"/>
      <c r="K6" s="139" t="s">
        <v>109</v>
      </c>
      <c r="L6" s="131"/>
      <c r="M6" s="276">
        <f>Voucher!H18</f>
        <v>0</v>
      </c>
      <c r="N6" s="268"/>
      <c r="O6" s="277"/>
    </row>
    <row r="7" spans="1:16" ht="12.75" customHeight="1">
      <c r="A7" s="127"/>
      <c r="B7" s="135"/>
      <c r="C7" s="135"/>
      <c r="D7" s="135"/>
      <c r="E7" s="136"/>
      <c r="F7" s="122"/>
      <c r="G7" s="120"/>
      <c r="H7" s="120"/>
      <c r="I7" s="131"/>
      <c r="J7" s="131"/>
      <c r="K7" s="131"/>
      <c r="L7" s="131"/>
      <c r="M7" s="131"/>
      <c r="N7" s="131"/>
      <c r="O7" s="132"/>
    </row>
    <row r="8" spans="1:16">
      <c r="A8" s="286"/>
      <c r="B8" s="287"/>
      <c r="C8" s="287"/>
      <c r="D8" s="287"/>
      <c r="E8" s="288"/>
      <c r="F8" s="122"/>
      <c r="G8" s="131"/>
      <c r="H8" s="131"/>
      <c r="I8" s="131"/>
      <c r="J8" s="131"/>
      <c r="K8" s="131"/>
      <c r="L8" s="140"/>
      <c r="M8" s="138"/>
      <c r="N8" s="138"/>
      <c r="O8" s="141"/>
      <c r="P8" s="131"/>
    </row>
    <row r="9" spans="1:16" ht="15" customHeight="1">
      <c r="A9" s="289" t="s">
        <v>110</v>
      </c>
      <c r="B9" s="291"/>
      <c r="C9" s="292"/>
      <c r="D9" s="292"/>
      <c r="E9" s="292"/>
      <c r="F9" s="292"/>
      <c r="G9" s="142"/>
      <c r="H9" s="265" t="s">
        <v>111</v>
      </c>
      <c r="I9" s="266"/>
      <c r="J9" s="267"/>
      <c r="K9" s="265" t="s">
        <v>111</v>
      </c>
      <c r="L9" s="267"/>
      <c r="M9" s="265" t="s">
        <v>112</v>
      </c>
      <c r="N9" s="267"/>
      <c r="O9" s="143"/>
    </row>
    <row r="10" spans="1:16" ht="15" customHeight="1">
      <c r="A10" s="290"/>
      <c r="B10" s="283" t="s">
        <v>113</v>
      </c>
      <c r="C10" s="284"/>
      <c r="D10" s="284"/>
      <c r="E10" s="284"/>
      <c r="F10" s="284"/>
      <c r="G10" s="285"/>
      <c r="H10" s="263" t="s">
        <v>114</v>
      </c>
      <c r="I10" s="309"/>
      <c r="J10" s="264"/>
      <c r="K10" s="263" t="s">
        <v>115</v>
      </c>
      <c r="L10" s="264"/>
      <c r="M10" s="144" t="s">
        <v>116</v>
      </c>
      <c r="N10" s="145" t="s">
        <v>117</v>
      </c>
      <c r="O10" s="146" t="s">
        <v>29</v>
      </c>
    </row>
    <row r="11" spans="1:16" s="189" customFormat="1" ht="15.75" customHeight="1">
      <c r="A11" s="185"/>
      <c r="B11" s="299"/>
      <c r="C11" s="300"/>
      <c r="D11" s="300"/>
      <c r="E11" s="300"/>
      <c r="F11" s="300"/>
      <c r="G11" s="301"/>
      <c r="H11" s="302"/>
      <c r="I11" s="303"/>
      <c r="J11" s="304"/>
      <c r="K11" s="302"/>
      <c r="L11" s="304"/>
      <c r="M11" s="186"/>
      <c r="N11" s="187"/>
      <c r="O11" s="188"/>
    </row>
    <row r="12" spans="1:16" s="189" customFormat="1" ht="15">
      <c r="A12" s="185"/>
      <c r="B12" s="299"/>
      <c r="C12" s="300"/>
      <c r="D12" s="300"/>
      <c r="E12" s="300"/>
      <c r="F12" s="300"/>
      <c r="G12" s="301"/>
      <c r="H12" s="302"/>
      <c r="I12" s="303"/>
      <c r="J12" s="304"/>
      <c r="K12" s="302"/>
      <c r="L12" s="304"/>
      <c r="M12" s="186"/>
      <c r="N12" s="187"/>
      <c r="O12" s="190"/>
    </row>
    <row r="13" spans="1:16" s="189" customFormat="1" ht="15">
      <c r="A13" s="185"/>
      <c r="B13" s="299"/>
      <c r="C13" s="300"/>
      <c r="D13" s="300"/>
      <c r="E13" s="300"/>
      <c r="F13" s="300"/>
      <c r="G13" s="300"/>
      <c r="H13" s="302"/>
      <c r="I13" s="303"/>
      <c r="J13" s="304"/>
      <c r="K13" s="302"/>
      <c r="L13" s="304"/>
      <c r="M13" s="191"/>
      <c r="N13" s="192"/>
      <c r="O13" s="190"/>
    </row>
    <row r="14" spans="1:16" s="189" customFormat="1" ht="15">
      <c r="A14" s="193"/>
      <c r="B14" s="299"/>
      <c r="C14" s="300"/>
      <c r="D14" s="300"/>
      <c r="E14" s="300"/>
      <c r="F14" s="300"/>
      <c r="G14" s="300"/>
      <c r="H14" s="302"/>
      <c r="I14" s="303"/>
      <c r="J14" s="304"/>
      <c r="K14" s="302"/>
      <c r="L14" s="304"/>
      <c r="M14" s="191"/>
      <c r="N14" s="192"/>
      <c r="O14" s="190"/>
    </row>
    <row r="15" spans="1:16" s="189" customFormat="1" ht="13.5" customHeight="1">
      <c r="A15" s="193"/>
      <c r="B15" s="299"/>
      <c r="C15" s="300"/>
      <c r="D15" s="300"/>
      <c r="E15" s="300"/>
      <c r="F15" s="300"/>
      <c r="G15" s="300"/>
      <c r="H15" s="302"/>
      <c r="I15" s="303"/>
      <c r="J15" s="304"/>
      <c r="K15" s="302"/>
      <c r="L15" s="304"/>
      <c r="M15" s="191"/>
      <c r="N15" s="192"/>
      <c r="O15" s="190"/>
    </row>
    <row r="16" spans="1:16" s="189" customFormat="1" ht="13.5" customHeight="1">
      <c r="A16" s="193"/>
      <c r="B16" s="299"/>
      <c r="C16" s="300"/>
      <c r="D16" s="300"/>
      <c r="E16" s="300"/>
      <c r="F16" s="300"/>
      <c r="G16" s="300"/>
      <c r="H16" s="302"/>
      <c r="I16" s="303"/>
      <c r="J16" s="304"/>
      <c r="K16" s="302"/>
      <c r="L16" s="304"/>
      <c r="M16" s="191"/>
      <c r="N16" s="192"/>
      <c r="O16" s="190"/>
    </row>
    <row r="17" spans="1:15" s="189" customFormat="1" ht="15">
      <c r="A17" s="193"/>
      <c r="B17" s="299"/>
      <c r="C17" s="300"/>
      <c r="D17" s="300"/>
      <c r="E17" s="300"/>
      <c r="F17" s="300"/>
      <c r="G17" s="300"/>
      <c r="H17" s="302"/>
      <c r="I17" s="303"/>
      <c r="J17" s="304"/>
      <c r="K17" s="302"/>
      <c r="L17" s="304"/>
      <c r="M17" s="191"/>
      <c r="N17" s="192"/>
      <c r="O17" s="190"/>
    </row>
    <row r="18" spans="1:15" s="189" customFormat="1" ht="15">
      <c r="A18" s="193"/>
      <c r="B18" s="299"/>
      <c r="C18" s="300"/>
      <c r="D18" s="300"/>
      <c r="E18" s="300"/>
      <c r="F18" s="300"/>
      <c r="G18" s="300"/>
      <c r="H18" s="302"/>
      <c r="I18" s="303"/>
      <c r="J18" s="304"/>
      <c r="K18" s="302"/>
      <c r="L18" s="304"/>
      <c r="M18" s="191"/>
      <c r="N18" s="192"/>
      <c r="O18" s="190"/>
    </row>
    <row r="19" spans="1:15" s="189" customFormat="1" ht="15">
      <c r="A19" s="193"/>
      <c r="B19" s="299"/>
      <c r="C19" s="300"/>
      <c r="D19" s="300"/>
      <c r="E19" s="300"/>
      <c r="F19" s="300"/>
      <c r="G19" s="300"/>
      <c r="H19" s="302"/>
      <c r="I19" s="303"/>
      <c r="J19" s="304"/>
      <c r="K19" s="302"/>
      <c r="L19" s="304"/>
      <c r="M19" s="191"/>
      <c r="N19" s="192"/>
      <c r="O19" s="190"/>
    </row>
    <row r="20" spans="1:15" s="189" customFormat="1" ht="15">
      <c r="A20" s="193"/>
      <c r="B20" s="299"/>
      <c r="C20" s="300"/>
      <c r="D20" s="300"/>
      <c r="E20" s="300"/>
      <c r="F20" s="300"/>
      <c r="G20" s="300"/>
      <c r="H20" s="302"/>
      <c r="I20" s="303"/>
      <c r="J20" s="304"/>
      <c r="K20" s="302"/>
      <c r="L20" s="304"/>
      <c r="M20" s="191"/>
      <c r="N20" s="192"/>
      <c r="O20" s="190"/>
    </row>
    <row r="21" spans="1:15" s="189" customFormat="1" ht="15">
      <c r="A21" s="193"/>
      <c r="B21" s="299"/>
      <c r="C21" s="300"/>
      <c r="D21" s="300"/>
      <c r="E21" s="300"/>
      <c r="F21" s="300"/>
      <c r="G21" s="300"/>
      <c r="H21" s="302"/>
      <c r="I21" s="303"/>
      <c r="J21" s="304"/>
      <c r="K21" s="302"/>
      <c r="L21" s="304"/>
      <c r="M21" s="191"/>
      <c r="N21" s="192"/>
      <c r="O21" s="190"/>
    </row>
    <row r="22" spans="1:15" s="189" customFormat="1" ht="15">
      <c r="A22" s="193"/>
      <c r="B22" s="299"/>
      <c r="C22" s="300"/>
      <c r="D22" s="300"/>
      <c r="E22" s="300"/>
      <c r="F22" s="300"/>
      <c r="G22" s="300"/>
      <c r="H22" s="302"/>
      <c r="I22" s="303"/>
      <c r="J22" s="304"/>
      <c r="K22" s="302"/>
      <c r="L22" s="304"/>
      <c r="M22" s="191"/>
      <c r="N22" s="192"/>
      <c r="O22" s="190"/>
    </row>
    <row r="23" spans="1:15" s="189" customFormat="1" ht="15">
      <c r="A23" s="193"/>
      <c r="B23" s="299"/>
      <c r="C23" s="300"/>
      <c r="D23" s="300"/>
      <c r="E23" s="300"/>
      <c r="F23" s="300"/>
      <c r="G23" s="300"/>
      <c r="H23" s="302"/>
      <c r="I23" s="303"/>
      <c r="J23" s="304"/>
      <c r="K23" s="302"/>
      <c r="L23" s="304"/>
      <c r="M23" s="191"/>
      <c r="N23" s="192"/>
      <c r="O23" s="194"/>
    </row>
    <row r="24" spans="1:15" s="189" customFormat="1" ht="15">
      <c r="A24" s="193"/>
      <c r="B24" s="299"/>
      <c r="C24" s="300"/>
      <c r="D24" s="300"/>
      <c r="E24" s="300"/>
      <c r="F24" s="300"/>
      <c r="G24" s="300"/>
      <c r="H24" s="302"/>
      <c r="I24" s="303"/>
      <c r="J24" s="304"/>
      <c r="K24" s="302"/>
      <c r="L24" s="304"/>
      <c r="M24" s="191"/>
      <c r="N24" s="192"/>
      <c r="O24" s="194"/>
    </row>
    <row r="25" spans="1:15" s="189" customFormat="1" ht="15">
      <c r="A25" s="193"/>
      <c r="B25" s="299"/>
      <c r="C25" s="300"/>
      <c r="D25" s="300"/>
      <c r="E25" s="300"/>
      <c r="F25" s="300"/>
      <c r="G25" s="300"/>
      <c r="H25" s="302"/>
      <c r="I25" s="303"/>
      <c r="J25" s="304"/>
      <c r="K25" s="302"/>
      <c r="L25" s="304"/>
      <c r="M25" s="191"/>
      <c r="N25" s="192"/>
      <c r="O25" s="194"/>
    </row>
    <row r="26" spans="1:15" s="189" customFormat="1" ht="15">
      <c r="A26" s="193"/>
      <c r="B26" s="299"/>
      <c r="C26" s="300"/>
      <c r="D26" s="300"/>
      <c r="E26" s="300"/>
      <c r="F26" s="300"/>
      <c r="G26" s="300"/>
      <c r="H26" s="302"/>
      <c r="I26" s="303"/>
      <c r="J26" s="304"/>
      <c r="K26" s="302"/>
      <c r="L26" s="304"/>
      <c r="M26" s="191"/>
      <c r="N26" s="192"/>
      <c r="O26" s="194"/>
    </row>
    <row r="27" spans="1:15" s="189" customFormat="1" ht="15">
      <c r="A27" s="193"/>
      <c r="B27" s="299"/>
      <c r="C27" s="300"/>
      <c r="D27" s="300"/>
      <c r="E27" s="300"/>
      <c r="F27" s="300"/>
      <c r="G27" s="300"/>
      <c r="H27" s="302"/>
      <c r="I27" s="303"/>
      <c r="J27" s="304"/>
      <c r="K27" s="302"/>
      <c r="L27" s="304"/>
      <c r="M27" s="191"/>
      <c r="N27" s="192"/>
      <c r="O27" s="194"/>
    </row>
    <row r="28" spans="1:15" s="189" customFormat="1" ht="15">
      <c r="A28" s="193"/>
      <c r="B28" s="299"/>
      <c r="C28" s="300"/>
      <c r="D28" s="300"/>
      <c r="E28" s="300"/>
      <c r="F28" s="300"/>
      <c r="G28" s="300"/>
      <c r="H28" s="302"/>
      <c r="I28" s="303"/>
      <c r="J28" s="304"/>
      <c r="K28" s="302"/>
      <c r="L28" s="304"/>
      <c r="M28" s="191"/>
      <c r="N28" s="192"/>
      <c r="O28" s="194"/>
    </row>
    <row r="29" spans="1:15" s="189" customFormat="1" ht="15">
      <c r="A29" s="193"/>
      <c r="B29" s="299"/>
      <c r="C29" s="300"/>
      <c r="D29" s="300"/>
      <c r="E29" s="300"/>
      <c r="F29" s="300"/>
      <c r="G29" s="300"/>
      <c r="H29" s="302"/>
      <c r="I29" s="303"/>
      <c r="J29" s="304"/>
      <c r="K29" s="302"/>
      <c r="L29" s="304"/>
      <c r="M29" s="191"/>
      <c r="N29" s="192"/>
      <c r="O29" s="194"/>
    </row>
    <row r="30" spans="1:15" s="189" customFormat="1" ht="15">
      <c r="A30" s="195"/>
      <c r="B30" s="299"/>
      <c r="C30" s="300"/>
      <c r="D30" s="300"/>
      <c r="E30" s="300"/>
      <c r="F30" s="300"/>
      <c r="G30" s="300"/>
      <c r="H30" s="302"/>
      <c r="I30" s="303"/>
      <c r="J30" s="304"/>
      <c r="K30" s="302"/>
      <c r="L30" s="304"/>
      <c r="M30" s="196"/>
      <c r="N30" s="197"/>
      <c r="O30" s="190"/>
    </row>
    <row r="31" spans="1:15" s="189" customFormat="1" ht="15">
      <c r="A31" s="198"/>
      <c r="B31" s="299"/>
      <c r="C31" s="300"/>
      <c r="D31" s="300"/>
      <c r="E31" s="300"/>
      <c r="F31" s="300"/>
      <c r="G31" s="300"/>
      <c r="H31" s="302"/>
      <c r="I31" s="303"/>
      <c r="J31" s="304"/>
      <c r="K31" s="302"/>
      <c r="L31" s="304"/>
      <c r="M31" s="186"/>
      <c r="N31" s="192"/>
      <c r="O31" s="194"/>
    </row>
    <row r="32" spans="1:15" s="189" customFormat="1" ht="15">
      <c r="A32" s="193"/>
      <c r="B32" s="299"/>
      <c r="C32" s="300"/>
      <c r="D32" s="300"/>
      <c r="E32" s="300"/>
      <c r="F32" s="300"/>
      <c r="G32" s="300"/>
      <c r="H32" s="302"/>
      <c r="I32" s="303"/>
      <c r="J32" s="304"/>
      <c r="K32" s="302"/>
      <c r="L32" s="304"/>
      <c r="M32" s="191"/>
      <c r="N32" s="192"/>
      <c r="O32" s="194"/>
    </row>
    <row r="33" spans="1:15" s="189" customFormat="1" ht="15">
      <c r="A33" s="193"/>
      <c r="B33" s="299"/>
      <c r="C33" s="300"/>
      <c r="D33" s="300"/>
      <c r="E33" s="300"/>
      <c r="F33" s="300"/>
      <c r="G33" s="300"/>
      <c r="H33" s="302"/>
      <c r="I33" s="303"/>
      <c r="J33" s="304"/>
      <c r="K33" s="302"/>
      <c r="L33" s="304"/>
      <c r="M33" s="191"/>
      <c r="N33" s="192"/>
      <c r="O33" s="194"/>
    </row>
    <row r="34" spans="1:15" s="189" customFormat="1" ht="15">
      <c r="A34" s="193"/>
      <c r="B34" s="299"/>
      <c r="C34" s="300"/>
      <c r="D34" s="300"/>
      <c r="E34" s="300"/>
      <c r="F34" s="300"/>
      <c r="G34" s="300"/>
      <c r="H34" s="302"/>
      <c r="I34" s="303"/>
      <c r="J34" s="304"/>
      <c r="K34" s="302"/>
      <c r="L34" s="304"/>
      <c r="M34" s="191"/>
      <c r="N34" s="192"/>
      <c r="O34" s="194"/>
    </row>
    <row r="35" spans="1:15" s="189" customFormat="1" ht="15.75" customHeight="1">
      <c r="A35" s="193"/>
      <c r="B35" s="299"/>
      <c r="C35" s="300"/>
      <c r="D35" s="300"/>
      <c r="E35" s="300"/>
      <c r="F35" s="300"/>
      <c r="G35" s="300"/>
      <c r="H35" s="302"/>
      <c r="I35" s="303"/>
      <c r="J35" s="304"/>
      <c r="K35" s="302"/>
      <c r="L35" s="304"/>
      <c r="M35" s="191"/>
      <c r="N35" s="192"/>
      <c r="O35" s="194"/>
    </row>
    <row r="36" spans="1:15" ht="15">
      <c r="A36" s="147"/>
      <c r="B36" s="148"/>
      <c r="C36" s="148"/>
      <c r="D36" s="148"/>
      <c r="E36" s="148"/>
      <c r="F36" s="149"/>
      <c r="G36" s="308"/>
      <c r="H36" s="150"/>
      <c r="I36" s="150"/>
      <c r="J36" s="150"/>
      <c r="K36" s="150"/>
      <c r="L36" s="150"/>
      <c r="M36" s="151">
        <f>SUM(M11:M35)</f>
        <v>0</v>
      </c>
      <c r="N36" s="151">
        <f>SUM(N11:N35)</f>
        <v>0</v>
      </c>
      <c r="O36" s="178">
        <f>SUM(O11:O35)</f>
        <v>0</v>
      </c>
    </row>
    <row r="37" spans="1:15">
      <c r="A37" s="147"/>
      <c r="B37" s="148"/>
      <c r="C37" s="148"/>
      <c r="D37" s="148"/>
      <c r="E37" s="148"/>
      <c r="F37" s="149"/>
      <c r="G37" s="308"/>
      <c r="H37" s="150"/>
      <c r="I37" s="150"/>
      <c r="J37" s="150"/>
      <c r="K37" s="150"/>
      <c r="L37" s="150"/>
      <c r="M37" s="152" t="s">
        <v>118</v>
      </c>
      <c r="N37" s="152" t="s">
        <v>119</v>
      </c>
      <c r="O37" s="153"/>
    </row>
    <row r="38" spans="1:15" ht="15">
      <c r="A38" s="147"/>
      <c r="B38" s="148"/>
      <c r="C38" s="148"/>
      <c r="D38" s="148"/>
      <c r="E38" s="148"/>
      <c r="F38" s="149"/>
      <c r="G38" s="308"/>
      <c r="H38" s="150"/>
      <c r="I38" s="150"/>
      <c r="J38" s="150"/>
      <c r="K38" s="150"/>
      <c r="L38" s="150"/>
      <c r="M38" s="296">
        <f>SUM(M36:N36)</f>
        <v>0</v>
      </c>
      <c r="N38" s="297"/>
      <c r="O38" s="153"/>
    </row>
    <row r="39" spans="1:15" ht="16.5" customHeight="1">
      <c r="A39" s="154"/>
      <c r="B39" s="148" t="s">
        <v>120</v>
      </c>
      <c r="C39" s="148"/>
      <c r="D39" s="148"/>
      <c r="E39" s="148"/>
      <c r="G39" s="308"/>
      <c r="H39" s="150"/>
      <c r="I39" s="150"/>
      <c r="J39" s="150"/>
      <c r="K39" s="150"/>
      <c r="L39" s="150"/>
      <c r="M39" s="298" t="s">
        <v>121</v>
      </c>
      <c r="N39" s="298"/>
      <c r="O39" s="155"/>
    </row>
    <row r="40" spans="1:15">
      <c r="A40" s="154"/>
      <c r="B40" s="148" t="s">
        <v>129</v>
      </c>
      <c r="C40" s="148"/>
      <c r="D40" s="148"/>
      <c r="E40" s="148"/>
      <c r="G40" s="131"/>
      <c r="H40" s="131"/>
      <c r="I40" s="131"/>
      <c r="J40" s="131"/>
      <c r="K40" s="131"/>
      <c r="L40" s="131"/>
      <c r="M40" s="135"/>
      <c r="N40" s="135"/>
      <c r="O40" s="136"/>
    </row>
    <row r="41" spans="1:15">
      <c r="A41" s="154"/>
      <c r="B41" s="148" t="s">
        <v>122</v>
      </c>
      <c r="C41" s="148"/>
      <c r="D41" s="148"/>
      <c r="E41" s="148"/>
      <c r="M41" s="135"/>
      <c r="N41" s="135"/>
      <c r="O41" s="136"/>
    </row>
    <row r="42" spans="1:15">
      <c r="A42" s="154"/>
      <c r="B42" s="148" t="s">
        <v>123</v>
      </c>
      <c r="C42" s="148"/>
      <c r="D42" s="135"/>
      <c r="E42" s="135"/>
      <c r="L42" s="135"/>
      <c r="M42" s="135"/>
      <c r="N42" s="135"/>
      <c r="O42" s="136"/>
    </row>
    <row r="43" spans="1:15">
      <c r="A43" s="147"/>
      <c r="B43" s="135"/>
      <c r="C43" s="135"/>
      <c r="D43" s="135"/>
      <c r="E43" s="135"/>
      <c r="F43" s="148"/>
      <c r="G43" s="148"/>
      <c r="H43" s="148"/>
      <c r="I43" s="148"/>
      <c r="J43" s="148"/>
      <c r="K43" s="148"/>
      <c r="L43" s="135"/>
      <c r="M43" s="135"/>
      <c r="N43" s="135"/>
      <c r="O43" s="136"/>
    </row>
    <row r="44" spans="1:15" ht="76.5" customHeight="1">
      <c r="A44" s="147"/>
      <c r="B44" s="135"/>
      <c r="C44" s="135"/>
      <c r="D44" s="135"/>
      <c r="E44" s="135"/>
      <c r="F44" s="148"/>
      <c r="G44" s="148"/>
      <c r="H44" s="148"/>
      <c r="I44" s="148"/>
      <c r="J44" s="148"/>
      <c r="K44" s="148"/>
      <c r="L44" s="135"/>
      <c r="M44" s="135"/>
      <c r="N44" s="135"/>
      <c r="O44" s="156"/>
    </row>
    <row r="45" spans="1:15">
      <c r="A45" s="157" t="s">
        <v>33</v>
      </c>
      <c r="B45" s="158"/>
      <c r="C45" s="158"/>
      <c r="D45" s="158"/>
      <c r="E45" s="158"/>
      <c r="F45" s="158" t="s">
        <v>36</v>
      </c>
      <c r="G45" s="159"/>
      <c r="H45" s="305" t="s">
        <v>131</v>
      </c>
      <c r="I45" s="306"/>
      <c r="J45" s="306"/>
      <c r="K45" s="306"/>
      <c r="L45" s="306"/>
      <c r="M45" s="306"/>
      <c r="N45" s="306"/>
      <c r="O45" s="307"/>
    </row>
    <row r="46" spans="1:15">
      <c r="A46" s="160"/>
      <c r="B46" s="140"/>
      <c r="C46" s="140"/>
      <c r="D46" s="140"/>
      <c r="E46" s="140"/>
      <c r="F46" s="140"/>
      <c r="G46" s="161"/>
      <c r="H46" s="293" t="s">
        <v>125</v>
      </c>
      <c r="I46" s="294"/>
      <c r="J46" s="294"/>
      <c r="K46" s="294"/>
      <c r="L46" s="294"/>
      <c r="M46" s="294"/>
      <c r="N46" s="294"/>
      <c r="O46" s="295"/>
    </row>
    <row r="47" spans="1:15">
      <c r="A47" s="16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O47" s="184" t="s">
        <v>130</v>
      </c>
    </row>
    <row r="48" spans="1:15">
      <c r="A48" s="163"/>
      <c r="B48" s="152"/>
      <c r="C48" s="152"/>
      <c r="D48" s="152"/>
      <c r="E48" s="152"/>
      <c r="F48" s="152"/>
      <c r="G48" s="152"/>
      <c r="H48" s="152"/>
      <c r="I48" s="152"/>
      <c r="J48" s="152"/>
      <c r="K48" s="152"/>
    </row>
    <row r="49" spans="1:11">
      <c r="A49" s="163"/>
      <c r="B49" s="152"/>
      <c r="C49" s="152"/>
      <c r="D49" s="152"/>
      <c r="E49" s="152"/>
      <c r="F49" s="152"/>
      <c r="G49" s="152"/>
      <c r="H49" s="152"/>
      <c r="I49" s="152"/>
      <c r="J49" s="152"/>
      <c r="K49" s="152"/>
    </row>
    <row r="50" spans="1:11">
      <c r="A50" s="163"/>
      <c r="B50" s="152"/>
      <c r="C50" s="152"/>
      <c r="K50" s="152"/>
    </row>
    <row r="51" spans="1:11">
      <c r="A51" s="163"/>
      <c r="B51" s="152"/>
      <c r="C51" s="152"/>
      <c r="K51" s="152"/>
    </row>
    <row r="52" spans="1:11">
      <c r="A52" s="163"/>
      <c r="K52" s="152"/>
    </row>
    <row r="53" spans="1:11">
      <c r="A53" s="164"/>
      <c r="K53" s="152"/>
    </row>
    <row r="54" spans="1:11">
      <c r="A54" s="164"/>
    </row>
    <row r="55" spans="1:11">
      <c r="A55" s="164"/>
    </row>
    <row r="56" spans="1:11">
      <c r="A56" s="164"/>
    </row>
  </sheetData>
  <sheetProtection password="D42B" sheet="1" objects="1" scenarios="1"/>
  <mergeCells count="100">
    <mergeCell ref="K30:L30"/>
    <mergeCell ref="H35:J35"/>
    <mergeCell ref="M9:N9"/>
    <mergeCell ref="H9:J9"/>
    <mergeCell ref="H10:J10"/>
    <mergeCell ref="K15:L15"/>
    <mergeCell ref="K14:L14"/>
    <mergeCell ref="K13:L13"/>
    <mergeCell ref="K12:L12"/>
    <mergeCell ref="K11:L11"/>
    <mergeCell ref="K20:L20"/>
    <mergeCell ref="K19:L19"/>
    <mergeCell ref="K18:L18"/>
    <mergeCell ref="K17:L17"/>
    <mergeCell ref="H11:J11"/>
    <mergeCell ref="K9:L9"/>
    <mergeCell ref="B31:G31"/>
    <mergeCell ref="B32:G32"/>
    <mergeCell ref="H31:J31"/>
    <mergeCell ref="H32:J32"/>
    <mergeCell ref="K16:L16"/>
    <mergeCell ref="K29:L29"/>
    <mergeCell ref="K28:L28"/>
    <mergeCell ref="K27:L27"/>
    <mergeCell ref="K26:L26"/>
    <mergeCell ref="K25:L25"/>
    <mergeCell ref="K24:L24"/>
    <mergeCell ref="K23:L23"/>
    <mergeCell ref="K22:L22"/>
    <mergeCell ref="K21:L21"/>
    <mergeCell ref="K32:L32"/>
    <mergeCell ref="K31:L31"/>
    <mergeCell ref="B29:G29"/>
    <mergeCell ref="B30:G30"/>
    <mergeCell ref="H29:J29"/>
    <mergeCell ref="H30:J30"/>
    <mergeCell ref="B27:G27"/>
    <mergeCell ref="B28:G28"/>
    <mergeCell ref="H27:J27"/>
    <mergeCell ref="H28:J28"/>
    <mergeCell ref="H45:O45"/>
    <mergeCell ref="B33:G33"/>
    <mergeCell ref="B34:G34"/>
    <mergeCell ref="B35:G35"/>
    <mergeCell ref="H33:J33"/>
    <mergeCell ref="H34:J34"/>
    <mergeCell ref="K34:L34"/>
    <mergeCell ref="K33:L33"/>
    <mergeCell ref="K35:L35"/>
    <mergeCell ref="G36:G39"/>
    <mergeCell ref="B21:G21"/>
    <mergeCell ref="B22:G22"/>
    <mergeCell ref="H21:J21"/>
    <mergeCell ref="H22:J22"/>
    <mergeCell ref="B24:G24"/>
    <mergeCell ref="H23:J23"/>
    <mergeCell ref="B25:G25"/>
    <mergeCell ref="B26:G26"/>
    <mergeCell ref="H25:J25"/>
    <mergeCell ref="H26:J26"/>
    <mergeCell ref="B23:G23"/>
    <mergeCell ref="H24:J24"/>
    <mergeCell ref="B19:G19"/>
    <mergeCell ref="B20:G20"/>
    <mergeCell ref="H19:J19"/>
    <mergeCell ref="H20:J20"/>
    <mergeCell ref="B12:G12"/>
    <mergeCell ref="H12:J12"/>
    <mergeCell ref="H46:O46"/>
    <mergeCell ref="M38:N38"/>
    <mergeCell ref="M39:N39"/>
    <mergeCell ref="B11:G11"/>
    <mergeCell ref="B17:G17"/>
    <mergeCell ref="B18:G18"/>
    <mergeCell ref="H17:J17"/>
    <mergeCell ref="H18:J18"/>
    <mergeCell ref="B15:G15"/>
    <mergeCell ref="B16:G16"/>
    <mergeCell ref="H15:J15"/>
    <mergeCell ref="H16:J16"/>
    <mergeCell ref="B13:G13"/>
    <mergeCell ref="B14:G14"/>
    <mergeCell ref="H13:J13"/>
    <mergeCell ref="H14:J14"/>
    <mergeCell ref="K10:L10"/>
    <mergeCell ref="A1:E1"/>
    <mergeCell ref="L3:M3"/>
    <mergeCell ref="A2:E2"/>
    <mergeCell ref="A3:E3"/>
    <mergeCell ref="M6:O6"/>
    <mergeCell ref="G1:H1"/>
    <mergeCell ref="G3:H3"/>
    <mergeCell ref="L2:O2"/>
    <mergeCell ref="A4:E4"/>
    <mergeCell ref="A5:E5"/>
    <mergeCell ref="B10:G10"/>
    <mergeCell ref="A8:E8"/>
    <mergeCell ref="A9:A10"/>
    <mergeCell ref="B9:F9"/>
    <mergeCell ref="G6:J6"/>
  </mergeCells>
  <printOptions horizontalCentered="1" verticalCentered="1"/>
  <pageMargins left="0.7" right="0.7" top="0.75" bottom="0.75" header="0.3" footer="0.3"/>
  <pageSetup scale="6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Voucher</vt:lpstr>
      <vt:lpstr>Mileage Worksheet</vt:lpstr>
      <vt:lpstr>'Mileage Worksheet'!Print_Area</vt:lpstr>
    </vt:vector>
  </TitlesOfParts>
  <Company>NSU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khramovk</dc:creator>
  <cp:lastModifiedBy>ctstc10</cp:lastModifiedBy>
  <cp:lastPrinted>2011-06-08T16:04:10Z</cp:lastPrinted>
  <dcterms:created xsi:type="dcterms:W3CDTF">2010-11-16T19:33:12Z</dcterms:created>
  <dcterms:modified xsi:type="dcterms:W3CDTF">2011-07-12T14:06:20Z</dcterms:modified>
</cp:coreProperties>
</file>